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T:\Vrem\Решения и Постановления Округ 2025\Подготовка проекта бюджета на 2026-2028\"/>
    </mc:Choice>
  </mc:AlternateContent>
  <bookViews>
    <workbookView xWindow="0" yWindow="0" windowWidth="24750" windowHeight="12000"/>
  </bookViews>
  <sheets>
    <sheet name="Лист1" sheetId="1" r:id="rId1"/>
  </sheets>
  <definedNames>
    <definedName name="_xlnm.Print_Titles" localSheetId="0">Лист1!$18:$20</definedName>
  </definedNames>
  <calcPr calcId="162913"/>
</workbook>
</file>

<file path=xl/calcChain.xml><?xml version="1.0" encoding="utf-8"?>
<calcChain xmlns="http://schemas.openxmlformats.org/spreadsheetml/2006/main">
  <c r="E66" i="1" l="1"/>
  <c r="D66" i="1"/>
  <c r="C66" i="1"/>
  <c r="E148" i="1"/>
  <c r="D148" i="1"/>
  <c r="C148" i="1"/>
  <c r="E133" i="1" l="1"/>
  <c r="D133" i="1"/>
  <c r="C133" i="1"/>
  <c r="E128" i="1"/>
  <c r="D128" i="1"/>
  <c r="C128" i="1"/>
  <c r="E112" i="1"/>
  <c r="D112" i="1"/>
  <c r="C112" i="1"/>
  <c r="E132" i="1" l="1"/>
  <c r="D132" i="1"/>
  <c r="C132" i="1"/>
  <c r="C23" i="1"/>
  <c r="C22" i="1" s="1"/>
  <c r="E23" i="1"/>
  <c r="E22" i="1" s="1"/>
  <c r="D23" i="1"/>
  <c r="D22" i="1" s="1"/>
  <c r="E92" i="1"/>
  <c r="E91" i="1" s="1"/>
  <c r="D92" i="1"/>
  <c r="D91" i="1" s="1"/>
  <c r="C92" i="1"/>
  <c r="C91" i="1" s="1"/>
  <c r="E89" i="1"/>
  <c r="D89" i="1"/>
  <c r="C89" i="1"/>
  <c r="E71" i="1"/>
  <c r="D71" i="1"/>
  <c r="C71" i="1"/>
  <c r="E152" i="1"/>
  <c r="D152" i="1"/>
  <c r="C152" i="1"/>
  <c r="E104" i="1"/>
  <c r="D104" i="1"/>
  <c r="C104" i="1"/>
  <c r="E102" i="1"/>
  <c r="D102" i="1"/>
  <c r="C102" i="1"/>
  <c r="E115" i="1"/>
  <c r="E114" i="1" s="1"/>
  <c r="D115" i="1"/>
  <c r="D114" i="1" s="1"/>
  <c r="C115" i="1"/>
  <c r="C114" i="1" s="1"/>
  <c r="E157" i="1"/>
  <c r="E156" i="1" s="1"/>
  <c r="D157" i="1"/>
  <c r="D156" i="1" s="1"/>
  <c r="C157" i="1"/>
  <c r="C156" i="1" s="1"/>
  <c r="E154" i="1"/>
  <c r="D154" i="1"/>
  <c r="C154" i="1"/>
  <c r="E150" i="1"/>
  <c r="D150" i="1"/>
  <c r="C150" i="1"/>
  <c r="E146" i="1"/>
  <c r="D146" i="1"/>
  <c r="C146" i="1"/>
  <c r="E130" i="1"/>
  <c r="D130" i="1"/>
  <c r="C130" i="1"/>
  <c r="E126" i="1"/>
  <c r="D126" i="1"/>
  <c r="C126" i="1"/>
  <c r="E121" i="1"/>
  <c r="E120" i="1" s="1"/>
  <c r="D121" i="1"/>
  <c r="D120" i="1" s="1"/>
  <c r="C121" i="1"/>
  <c r="C120" i="1" s="1"/>
  <c r="E69" i="1"/>
  <c r="D69" i="1"/>
  <c r="C69" i="1"/>
  <c r="E110" i="1"/>
  <c r="D110" i="1"/>
  <c r="C110" i="1"/>
  <c r="E108" i="1"/>
  <c r="D108" i="1"/>
  <c r="C108" i="1"/>
  <c r="E106" i="1"/>
  <c r="D106" i="1"/>
  <c r="C106" i="1"/>
  <c r="E100" i="1"/>
  <c r="D100" i="1"/>
  <c r="C100" i="1"/>
  <c r="E98" i="1"/>
  <c r="D98" i="1"/>
  <c r="C98" i="1"/>
  <c r="E94" i="1"/>
  <c r="D94" i="1"/>
  <c r="C94" i="1"/>
  <c r="E85" i="1"/>
  <c r="E84" i="1" s="1"/>
  <c r="D85" i="1"/>
  <c r="D84" i="1" s="1"/>
  <c r="C85" i="1"/>
  <c r="C84" i="1" s="1"/>
  <c r="E82" i="1"/>
  <c r="E81" i="1" s="1"/>
  <c r="D82" i="1"/>
  <c r="D81" i="1" s="1"/>
  <c r="C82" i="1"/>
  <c r="C81" i="1" s="1"/>
  <c r="E78" i="1"/>
  <c r="D78" i="1"/>
  <c r="C78" i="1"/>
  <c r="E76" i="1"/>
  <c r="D76" i="1"/>
  <c r="C76" i="1"/>
  <c r="E73" i="1"/>
  <c r="D73" i="1"/>
  <c r="C73" i="1"/>
  <c r="E63" i="1"/>
  <c r="E62" i="1" s="1"/>
  <c r="D63" i="1"/>
  <c r="D62" i="1" s="1"/>
  <c r="C63" i="1"/>
  <c r="C62" i="1" s="1"/>
  <c r="E52" i="1"/>
  <c r="D52" i="1"/>
  <c r="C52" i="1"/>
  <c r="E50" i="1"/>
  <c r="D50" i="1"/>
  <c r="C50" i="1"/>
  <c r="E42" i="1"/>
  <c r="D42" i="1"/>
  <c r="C42" i="1"/>
  <c r="E40" i="1"/>
  <c r="D40" i="1"/>
  <c r="C40" i="1"/>
  <c r="E38" i="1"/>
  <c r="D38" i="1"/>
  <c r="C38" i="1"/>
  <c r="E36" i="1"/>
  <c r="D36" i="1"/>
  <c r="C36" i="1"/>
  <c r="E48" i="1"/>
  <c r="D48" i="1"/>
  <c r="C48" i="1"/>
  <c r="E46" i="1"/>
  <c r="D46" i="1"/>
  <c r="C46" i="1"/>
  <c r="E58" i="1"/>
  <c r="D58" i="1"/>
  <c r="C58" i="1"/>
  <c r="D60" i="1"/>
  <c r="D55" i="1"/>
  <c r="E60" i="1"/>
  <c r="C60" i="1"/>
  <c r="E55" i="1"/>
  <c r="C55" i="1"/>
  <c r="E145" i="1" l="1"/>
  <c r="D145" i="1"/>
  <c r="C145" i="1"/>
  <c r="E119" i="1"/>
  <c r="D119" i="1"/>
  <c r="C119" i="1"/>
  <c r="E97" i="1"/>
  <c r="E96" i="1" s="1"/>
  <c r="D97" i="1"/>
  <c r="D96" i="1" s="1"/>
  <c r="C97" i="1"/>
  <c r="C96" i="1" s="1"/>
  <c r="D68" i="1"/>
  <c r="E68" i="1"/>
  <c r="C68" i="1"/>
  <c r="D88" i="1"/>
  <c r="D87" i="1" s="1"/>
  <c r="C35" i="1"/>
  <c r="C34" i="1" s="1"/>
  <c r="D75" i="1"/>
  <c r="E88" i="1"/>
  <c r="E87" i="1" s="1"/>
  <c r="C88" i="1"/>
  <c r="C87" i="1" s="1"/>
  <c r="E35" i="1"/>
  <c r="E34" i="1" s="1"/>
  <c r="E75" i="1"/>
  <c r="E57" i="1"/>
  <c r="E54" i="1" s="1"/>
  <c r="D80" i="1"/>
  <c r="C57" i="1"/>
  <c r="C54" i="1" s="1"/>
  <c r="D57" i="1"/>
  <c r="D54" i="1" s="1"/>
  <c r="C45" i="1"/>
  <c r="C44" i="1" s="1"/>
  <c r="D35" i="1"/>
  <c r="D34" i="1" s="1"/>
  <c r="E80" i="1"/>
  <c r="D45" i="1"/>
  <c r="D44" i="1" s="1"/>
  <c r="C75" i="1"/>
  <c r="E45" i="1"/>
  <c r="E44" i="1" s="1"/>
  <c r="C80" i="1"/>
  <c r="D65" i="1" l="1"/>
  <c r="D21" i="1" s="1"/>
  <c r="E65" i="1"/>
  <c r="E21" i="1" s="1"/>
  <c r="C65" i="1"/>
  <c r="C21" i="1" s="1"/>
  <c r="E118" i="1"/>
  <c r="E117" i="1" s="1"/>
  <c r="D118" i="1"/>
  <c r="D117" i="1" s="1"/>
  <c r="C118" i="1"/>
  <c r="C117" i="1" s="1"/>
  <c r="D166" i="1" l="1"/>
  <c r="E166" i="1"/>
  <c r="C166" i="1"/>
</calcChain>
</file>

<file path=xl/sharedStrings.xml><?xml version="1.0" encoding="utf-8"?>
<sst xmlns="http://schemas.openxmlformats.org/spreadsheetml/2006/main" count="285" uniqueCount="281">
  <si>
    <t>Код бюджетной классификации Российской Федерации</t>
  </si>
  <si>
    <t>Налог на доходы физических лиц</t>
  </si>
  <si>
    <t>Единый сельскохозяйственный налог</t>
  </si>
  <si>
    <t>ИТОГО ДОХОДОВ</t>
  </si>
  <si>
    <t>БЕЗВОЗМЕЗДНЫЕ ПОСТУПЛЕНИЯ</t>
  </si>
  <si>
    <t>Наименование дохода</t>
  </si>
  <si>
    <t>000 1 01 02010 01 0000 110</t>
  </si>
  <si>
    <t>НАЛОГОВЫЕ И НЕНАЛОГОВЫЕ ДОХОДЫ</t>
  </si>
  <si>
    <t>000 1 00 00000 00 0000 000</t>
  </si>
  <si>
    <t>000 1 01 00000 00 0000 000</t>
  </si>
  <si>
    <t>000 1 01 02000 01 0000 110</t>
  </si>
  <si>
    <t>000 1 05 00000 00 0000 000</t>
  </si>
  <si>
    <t>000 1 05 03000 01 0000 110</t>
  </si>
  <si>
    <t>000 1 08 00000 00 0000 000</t>
  </si>
  <si>
    <t>000 1 11 00000 00 0000 000</t>
  </si>
  <si>
    <t>000 1 13 00000 00 0000 000</t>
  </si>
  <si>
    <t>000 1 14 00000 00 0000 000</t>
  </si>
  <si>
    <t>000 1 16 00000 00 0000 000</t>
  </si>
  <si>
    <t>000 2 00 00000 00 0000 000</t>
  </si>
  <si>
    <t>000 1 01 02020 01 0000 110</t>
  </si>
  <si>
    <t>000 1 01 02030 01 0000 110</t>
  </si>
  <si>
    <t>Сумма, тыс. руб.</t>
  </si>
  <si>
    <t>000 1 03 02000 01 0000 110</t>
  </si>
  <si>
    <t>Акцизы по подакцизным товарам (продукции), производимым на территории Российской Федерации</t>
  </si>
  <si>
    <t>000 1 17 00000 00 0000 000</t>
  </si>
  <si>
    <t>Субвенции бюджетам бюджетной системы Российской Федерации</t>
  </si>
  <si>
    <t>000 1 06 00000 00 0000 000</t>
  </si>
  <si>
    <t>000 1 06 01000 00 0000 110</t>
  </si>
  <si>
    <t>Налог на имущество физических лиц</t>
  </si>
  <si>
    <t>000 1 06 06000 00 0000 110</t>
  </si>
  <si>
    <t>Земельный налог</t>
  </si>
  <si>
    <t>000 1 06 06030 00 0000 110</t>
  </si>
  <si>
    <t>Земельный налог с организаций</t>
  </si>
  <si>
    <t>000 1 06 06040 00 0000 110</t>
  </si>
  <si>
    <t>Земельный налог с физических лиц</t>
  </si>
  <si>
    <t>000 2 02 00000 00 0000 000</t>
  </si>
  <si>
    <t>Субсидии бюджетам бюджетной системы Российской Федерации (межбюджетные субсидии)</t>
  </si>
  <si>
    <t>000 2 02 20000 00 0000 150</t>
  </si>
  <si>
    <t>000 2 02 30000 00 0000 150</t>
  </si>
  <si>
    <t>000 1 16 01053 01 0000 140</t>
  </si>
  <si>
    <t>000 1 16 01063 01 0000 140</t>
  </si>
  <si>
    <t>000 1 16 01073 01 0000 140</t>
  </si>
  <si>
    <t>000 1 16 01203 01 0000 140</t>
  </si>
  <si>
    <t>000 1 16 01173 01 0000 140</t>
  </si>
  <si>
    <t>000 1 16 01193 01 0000 140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</si>
  <si>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</si>
  <si>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</si>
  <si>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000 1 03 02231 01 0000 110</t>
  </si>
  <si>
    <t>000 1 03 02241 01 0000 110</t>
  </si>
  <si>
    <t>000 1 03 02251 01 0000 110</t>
  </si>
  <si>
    <t>000 1 03 02261 01 0000 110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</si>
  <si>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</si>
  <si>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</si>
  <si>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</si>
  <si>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</si>
  <si>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</si>
  <si>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</si>
  <si>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Инициативные платежи</t>
  </si>
  <si>
    <t>000 1 17 15000 00 0000 150</t>
  </si>
  <si>
    <t>000 1 01 02080 01 0000 110</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</si>
  <si>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</si>
  <si>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</si>
  <si>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</si>
  <si>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</si>
  <si>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</si>
  <si>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</si>
  <si>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</si>
  <si>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</si>
  <si>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</si>
  <si>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НАЛОГИ НА ПРИБЫЛЬ, ДОХОДЫ</t>
  </si>
  <si>
    <t>000 1 03 00000 00 0000 000</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</si>
  <si>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</si>
  <si>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</si>
  <si>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</si>
  <si>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</si>
  <si>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</si>
  <si>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</si>
  <si>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</si>
  <si>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</si>
  <si>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</si>
  <si>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</si>
  <si>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000 1 05 03010 01 0000 110</t>
  </si>
  <si>
    <t>000 1 05 04000 02 0000 110</t>
  </si>
  <si>
    <t>Налог, взимаемый в связи с применением патентной системы налогообложения</t>
  </si>
  <si>
    <t>НАЛОГИ НА ИМУЩЕСТВО</t>
  </si>
  <si>
    <t>ГОСУДАРСТВЕННАЯ ПОШЛИНА</t>
  </si>
  <si>
    <t>000 1 08 03000 01 0000 110</t>
  </si>
  <si>
    <t>Государственная пошлина по делам, рассматриваемым в судах общей юрисдикции, мировыми судьями</t>
  </si>
  <si>
    <t xml:space="preserve">ДОХОДЫ ОТ ИСПОЛЬЗОВАНИЯ ИМУЩЕСТВА, НАХОДЯЩЕГОСЯ В ГОСУДАРСТВЕННОЙ И МУНИЦИПАЛЬНОЙ СОБСТВЕННОСТИ
</t>
  </si>
  <si>
    <t>000 1 11 05000 00 0000 120</t>
  </si>
  <si>
    <t>000 1 11 05010 00 0000 120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</si>
  <si>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</si>
  <si>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</si>
  <si>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</si>
  <si>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</si>
  <si>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000 1 11 09000 00 0000 120</t>
  </si>
  <si>
    <t>000 1 11 09040 00 0000 120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</si>
  <si>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</si>
  <si>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</si>
  <si>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</si>
  <si>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</si>
  <si>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ДОХОДЫ ОТ ОКАЗАНИЯ ПЛАТНЫХ УСЛУГ И КОМПЕНСАЦИИ ЗАТРАТ ГОСУДАРСТВА</t>
  </si>
  <si>
    <t>000 1 13 01000 00 0000 130</t>
  </si>
  <si>
    <t>000 1 13 01990 00 0000 130</t>
  </si>
  <si>
    <t>Доходы от оказания платных услуг (работ)</t>
  </si>
  <si>
    <t>Прочие доходы от оказания платных услуг (работ)</t>
  </si>
  <si>
    <t>000 1 13 02060 00 0000 130</t>
  </si>
  <si>
    <t>000 1 13 02000 00 0000 130</t>
  </si>
  <si>
    <t>Доходы от компенсации затрат государства</t>
  </si>
  <si>
    <t>Доходы, поступающие в порядке возмещения расходов, понесенных в связи с эксплуатацией имущества</t>
  </si>
  <si>
    <t>ДОХОДЫ ОТ ПРОДАЖИ МАТЕРИАЛЬНЫХ И НЕМАТЕРИАЛЬНЫХ АКТИВОВ</t>
  </si>
  <si>
    <t>Доходы от приватизации имущества, находящегося в государственной и муниципальной собственности</t>
  </si>
  <si>
    <t>000 1 14 13000 00 0000 000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</si>
  <si>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</si>
  <si>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</si>
  <si>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</si>
  <si>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</si>
  <si>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</si>
  <si>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</si>
  <si>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</si>
  <si>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000 1 16 01070 01 0000 140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</si>
  <si>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</si>
  <si>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000 1 16 01170 01 0000 140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</si>
  <si>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t>
  </si>
  <si>
    <t>000 1 16 01190 01 0000 140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</si>
  <si>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</si>
  <si>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000 1 16 01200 01 0000 140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</si>
  <si>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</si>
  <si>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ПРОЧИЕ НЕНАЛОГОВЫЕ ДОХОДЫ</t>
  </si>
  <si>
    <t>БЕЗВОЗМЕЗДНЫЕ ПОСТУПЛЕНИЯ ОТ ДРУГИХ БЮДЖЕТОВ БЮДЖЕТНОЙ СИСТЕМЫ РОССИЙСКОЙ ФЕДЕРАЦИИ</t>
  </si>
  <si>
    <t>000 2 02 20216 00 0000 150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</si>
  <si>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</si>
  <si>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t>
  </si>
  <si>
    <t xml:space="preserve"> - субсидии бюджетам на капитальный ремонт и ремонт улично-дорожной сети</t>
  </si>
  <si>
    <t xml:space="preserve"> - субсидии бюджетам на проведение мероприятий в целях обеспечения безопасности дорожного движения на автомобильных дорогах общего пользования местного значения</t>
  </si>
  <si>
    <t>000 2 02 25304 00 0000 150</t>
  </si>
  <si>
    <t xml:space="preserve"> 000 2 02 25555 00 0000 150</t>
  </si>
  <si>
    <t>000 2 02 29999 00 0000 150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</si>
  <si>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</si>
  <si>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на реализацию программ формирования современной городской среды
</t>
  </si>
  <si>
    <t>Прочие субсидии</t>
  </si>
  <si>
    <t xml:space="preserve"> - прочие субсидии бюджетам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</si>
  <si>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 xml:space="preserve"> - прочие субсидии бюджетам на организацию отдыха детей в каникулярное время</t>
  </si>
  <si>
    <t xml:space="preserve"> - прочие субсидии бюджетам на повышение заработной платы педагогическим работникам муниципальных организаций дополнительного образования</t>
  </si>
  <si>
    <t xml:space="preserve"> - прочие субсидии бюджетам на организацию участия детей и подростков в социально значимых региональных (профориентированных, творческих, краеведческих, спортивных, благотворительных) проектах</t>
  </si>
  <si>
    <t xml:space="preserve"> - прочие субсидии  бюджетам  на поддержку редакций районных и городских газет</t>
  </si>
  <si>
    <t xml:space="preserve"> - прочие субсидии  бюджетам  на повышение заработной платы работникам муниципальных учреждений культуры Тверской области</t>
  </si>
  <si>
    <t xml:space="preserve"> - прочие субсидии  бюджетам  на организацию транспортного обслуживания населения на муниципальных маршрутах регулярных перевозок по регулируемым тарифам</t>
  </si>
  <si>
    <t>000 2 02 39999 00 0000 150</t>
  </si>
  <si>
    <t>000 2 02 30029 00 0000 150</t>
  </si>
  <si>
    <t>000 2 02 35120 00 0000 150</t>
  </si>
  <si>
    <t>000 2 02 35930 00 0000 150</t>
  </si>
  <si>
    <t xml:space="preserve"> - прочие субвенции бюджетам на осуществление государственных полномочий по созданию и организации деятельности  комиссий по делам несовершеннолетних и защите их прав</t>
  </si>
  <si>
    <t xml:space="preserve"> - прочие субвенции бюджетам  на осуществление отдельных государственных полномочий в сфере осуществления дорожной деятельности</t>
  </si>
  <si>
    <t xml:space="preserve"> - прочие субвенции бюджетам  на осуществление отдельных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</si>
  <si>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</si>
  <si>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</si>
  <si>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на государственную регистрацию актов гражданского состояния
</t>
  </si>
  <si>
    <t xml:space="preserve">Прочие субвенции
</t>
  </si>
  <si>
    <t>000 1 16 11000 01 0000 140</t>
  </si>
  <si>
    <t>Платежи, уплачиваемые в целях возмещения вреда</t>
  </si>
  <si>
    <t>000 1 16 11050 01 0000 140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</si>
  <si>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</si>
  <si>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</si>
  <si>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</si>
  <si>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</si>
  <si>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 субсидии бюджетам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</si>
  <si>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000 1 01 02130 01 0000 110
</t>
  </si>
  <si>
    <t>000 1 16 01143 01 0000 140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</si>
  <si>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</si>
  <si>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</si>
  <si>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</si>
  <si>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2026 год</t>
  </si>
  <si>
    <t xml:space="preserve">000 2 02 35179 00 0000 150
</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</si>
  <si>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</si>
  <si>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 - прочие субсидии бюджетам  на укрепление материально-технической базы муниципальных дошкольных  образовательных  организаций</t>
  </si>
  <si>
    <t xml:space="preserve"> - прочие субсидии  бюджетам  на поддержку обустройства мест массового отдыха населения (городских парков)</t>
  </si>
  <si>
    <t>2027 год</t>
  </si>
  <si>
    <t xml:space="preserve">Налог, взимаемый в связи с применением патентной системы налогообложения, зачисляемый в бюджеты муниципальных округов
</t>
  </si>
  <si>
    <t>000 1 05 04060 02 0000 110</t>
  </si>
  <si>
    <t xml:space="preserve">Налог на имущество физических лиц, взимаемый по ставкам, применяемым к объектам налогообложения, расположенным в границах муниципальных округов
</t>
  </si>
  <si>
    <t>000 1 06 01020 14 0000 110</t>
  </si>
  <si>
    <t xml:space="preserve">Земельный налог с организаций, обладающих земельным участком, расположенным в границах муниципальных округов
</t>
  </si>
  <si>
    <t>000 1 06 06032 14 0000 110</t>
  </si>
  <si>
    <t xml:space="preserve">Земельный налог с физических лиц, обладающих земельным участком, расположенным в границах муниципальных округов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</si>
  <si>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</si>
  <si>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000 1 11 05012 14 0000 120</t>
  </si>
  <si>
    <t xml:space="preserve">Доходы от сдачи в аренду имущества, составляющего казну муниципальных округов (за исключением земельных участков)
</t>
  </si>
  <si>
    <t>000 1 11 05074 14 0000 120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</si>
  <si>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</si>
  <si>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 000 1 11 09044 14 0000 120</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</si>
  <si>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
</t>
  </si>
  <si>
    <t xml:space="preserve"> 000 1 11 09080 14 0000 120</t>
  </si>
  <si>
    <t xml:space="preserve">Прочие доходы от оказания платных услуг (работ) получателями средств бюджетов муниципальных округов
</t>
  </si>
  <si>
    <t>000 1 13 01994 14 0000 130</t>
  </si>
  <si>
    <t xml:space="preserve">Доходы, поступающие в порядке возмещения расходов, понесенных в связи с эксплуатацией имущества муниципальных округов
</t>
  </si>
  <si>
    <t>000 1 13 02064 14 0000 130</t>
  </si>
  <si>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</si>
  <si>
    <t>000 1 14 13040 14 0000 410</t>
  </si>
  <si>
    <t xml:space="preserve">Инициативные платежи, зачисляемые в бюджеты муниципальных округов
</t>
  </si>
  <si>
    <t>000 1 17 15020 14 0000 150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</si>
  <si>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</si>
  <si>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000 2 02 20216 14 0000 150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</si>
  <si>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</si>
  <si>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000 2 02 25304 14 0000 150</t>
  </si>
  <si>
    <t xml:space="preserve">Субсидии бюджетам муниципальных округов на реализацию программ формирования современной городской среды
</t>
  </si>
  <si>
    <t xml:space="preserve"> 000 2 02 25555 14 0000 150</t>
  </si>
  <si>
    <t xml:space="preserve">Прочие субсидии бюджетам муниципальных округов
</t>
  </si>
  <si>
    <t>000 2 02 29999 14 0000 150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</si>
  <si>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</si>
  <si>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000 2 02 30029 14 0000 150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</si>
  <si>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</si>
  <si>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000 2 02 35120 14 0000 150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</si>
  <si>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</si>
  <si>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000 2 02 35179 14 0000 150
</t>
  </si>
  <si>
    <t xml:space="preserve">Субвенции бюджетам муниципальных округов на государственную регистрацию актов гражданского состояния
</t>
  </si>
  <si>
    <t>000 2 02 35930 14 0000 150</t>
  </si>
  <si>
    <t xml:space="preserve">Прочие субвенции бюджетам муниципальных округов
</t>
  </si>
  <si>
    <t>000 2 02 39999 14 0000 150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</si>
  <si>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</si>
  <si>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</si>
  <si>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000 1 01 02040 01 0000 110</t>
  </si>
  <si>
    <t xml:space="preserve">000 1 01 02150 01 0000 110
</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</si>
  <si>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</si>
  <si>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</si>
  <si>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000 1 14 06000 00 0000 430</t>
  </si>
  <si>
    <t>000 1 14 06010 00 0000 430</t>
  </si>
  <si>
    <t>Доходы от продажи земельных участков, государственная собственность на которые не разграничена</t>
  </si>
  <si>
    <t xml:space="preserve"> 000 1 14 06300 00 0000 430</t>
  </si>
  <si>
    <t>000 1 14 06310 00 0000 430</t>
  </si>
  <si>
    <t>000 1 11 05024 14 0000 120</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</si>
  <si>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</si>
  <si>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</si>
  <si>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</si>
  <si>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 xml:space="preserve"> 000 1 14 06012 14 0000 430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</si>
  <si>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</si>
  <si>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t>
  </si>
  <si>
    <t xml:space="preserve"> 000 1 14 06312 14 0000 430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</si>
  <si>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
</t>
  </si>
  <si>
    <t xml:space="preserve">000 1 01 02180 01 0000 110
</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</si>
  <si>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</si>
  <si>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</si>
  <si>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Прогнозируемые доходы бюджета Кашинского муниципального округа</t>
  </si>
  <si>
    <t xml:space="preserve"> Тверской области по группам, подгруппам, статьям, подстатьям и элементам</t>
  </si>
  <si>
    <t xml:space="preserve"> доходов классификации доходов бюджетов Российской Федерации </t>
  </si>
  <si>
    <t xml:space="preserve">Приложение № 2 </t>
  </si>
  <si>
    <t>000 1 06 06042 14 0000 110</t>
  </si>
  <si>
    <t>на 2026 год и на плановый период 2027 и 2028 годов</t>
  </si>
  <si>
    <t>2028 год</t>
  </si>
  <si>
    <t xml:space="preserve">000 1 01 02140 01 0000 110
</t>
  </si>
  <si>
    <t xml:space="preserve">000 1 01 02160 01 0000 110
</t>
  </si>
  <si>
    <t xml:space="preserve">   -    прочие субвенции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t>
  </si>
  <si>
    <t xml:space="preserve">    -    прочие субвенции бюджетам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сельской местности, рабочих поселках (поселках городского типа)</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</si>
  <si>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</si>
  <si>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 xml:space="preserve">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</si>
  <si>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</si>
  <si>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</si>
  <si>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</si>
  <si>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</si>
  <si>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Субсидии бюджетам муниципальных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t>
  </si>
  <si>
    <t xml:space="preserve">000 2 02 25424 14 0000 150
</t>
  </si>
  <si>
    <t xml:space="preserve">000 2 02 25424 00 0000 150
</t>
  </si>
  <si>
    <t xml:space="preserve">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t>
  </si>
  <si>
    <t xml:space="preserve"> - прочие субсидии бюджетам на оснащение муниципальных дошкольных образовательных организаций уличными игровыми комплексами</t>
  </si>
  <si>
    <t xml:space="preserve">   -  прочие субвенции бюджетам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</si>
  <si>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прочие субвенции бюджетам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</si>
  <si>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</si>
  <si>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 xml:space="preserve">000 2 02 35118 14 0000 150
</t>
  </si>
  <si>
    <t xml:space="preserve">000 2 02 35118 00 0000 150
</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</si>
  <si>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</si>
  <si>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</si>
  <si>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
</t>
  </si>
  <si>
    <t xml:space="preserve">000 1 11 01040 14 0000 120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</si>
  <si>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
</t>
  </si>
  <si>
    <t xml:space="preserve">000 1 11 01000 00 0000 120
</t>
  </si>
  <si>
    <t xml:space="preserve">муниципального округа Тверской области </t>
  </si>
  <si>
    <t xml:space="preserve">                                                           к решению Думы Кашинского </t>
  </si>
  <si>
    <t xml:space="preserve">  от               2025  №    «О бюджете</t>
  </si>
  <si>
    <t xml:space="preserve">  Кашинского муниципального округа</t>
  </si>
  <si>
    <t xml:space="preserve">  Тверской области на 2026 год и на</t>
  </si>
  <si>
    <t xml:space="preserve">  плановый период 2027 и 2028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</si>
</sst>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10"/>
      <name val="Arial"/>
    </font>
    <font>
      <sz val="8"/>
      <name val="Times New Roman"/>
      <family val="1"/>
      <charset val="204"/>
    </font>
    <font>
      <sz val="10"/>
      <name val="Times New Roman"/>
      <family val="1"/>
      <charset val="204"/>
    </font>
    <font>
      <b/>
      <sz val="12"/>
      <name val="Times New Roman"/>
      <family val="1"/>
      <charset val="204"/>
    </font>
    <font>
      <sz val="9"/>
      <name val="Times New Roman"/>
      <family val="1"/>
      <charset val="204"/>
    </font>
    <font>
      <b/>
      <sz val="9"/>
      <name val="Times New Roman"/>
      <family val="1"/>
      <charset val="204"/>
    </font>
    <font>
      <sz val="11"/>
      <name val="Times New Roman"/>
      <family val="1"/>
      <charset val="204"/>
    </font>
    <font>
      <sz val="10"/>
      <name val="Arial"/>
      <family val="2"/>
      <charset val="204"/>
    </font>
    <font>
      <sz val="9"/>
      <name val="Arial"/>
      <family val="2"/>
      <charset val="204"/>
    </font>
    <font>
      <sz val="8"/>
      <name val="Arial"/>
      <family val="2"/>
      <charset val="204"/>
    </font>
    <font>
      <b/>
      <sz val="14"/>
      <name val="Times New Roman"/>
      <family val="1"/>
      <charset val="204"/>
    </font>
    <font>
      <sz val="9"/>
      <color rgb="FF000000"/>
      <name val="Times New Roman"/>
      <family val="1"/>
      <charset val="204"/>
    </font>
    <font>
      <b/>
      <sz val="9"/>
      <color rgb="FF000000"/>
      <name val="Times New Roman"/>
      <family val="1"/>
      <charset val="204"/>
    </font>
    <font>
      <b/>
      <sz val="9"/>
      <color theme="1"/>
      <name val="Times New Roman"/>
      <family val="1"/>
      <charset val="204"/>
    </font>
    <font>
      <sz val="11"/>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theme="9"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indent="4"/>
    </xf>
    <xf numFmtId="0" fontId="2" fillId="0" borderId="0" xfId="0" applyFont="1" applyAlignment="1">
      <alignment horizontal="left" indent="4"/>
    </xf>
    <xf numFmtId="1" fontId="4" fillId="0" borderId="1" xfId="0" applyNumberFormat="1" applyFont="1" applyBorder="1" applyAlignment="1">
      <alignment horizontal="center" vertical="top" wrapText="1"/>
    </xf>
    <xf numFmtId="0" fontId="4" fillId="0" borderId="1" xfId="0" applyFont="1" applyBorder="1" applyAlignment="1">
      <alignment horizontal="justify" vertical="top" wrapText="1"/>
    </xf>
    <xf numFmtId="0" fontId="5" fillId="0" borderId="1" xfId="0" applyFont="1" applyBorder="1" applyAlignment="1">
      <alignment horizontal="justify" vertical="top" wrapText="1"/>
    </xf>
    <xf numFmtId="0" fontId="5" fillId="0" borderId="1" xfId="0" applyFont="1" applyBorder="1" applyAlignment="1">
      <alignment horizontal="center" vertical="top" wrapText="1"/>
    </xf>
    <xf numFmtId="0" fontId="4" fillId="0" borderId="1" xfId="0" applyFont="1" applyBorder="1" applyAlignment="1">
      <alignment horizontal="center" vertical="center" wrapText="1"/>
    </xf>
    <xf numFmtId="0" fontId="7" fillId="0" borderId="0" xfId="0" applyFont="1"/>
    <xf numFmtId="0" fontId="2" fillId="0" borderId="0" xfId="0" applyFont="1" applyAlignment="1">
      <alignment horizontal="center"/>
    </xf>
    <xf numFmtId="0" fontId="8" fillId="0" borderId="0" xfId="0" applyFont="1"/>
    <xf numFmtId="0" fontId="0" fillId="0" borderId="0" xfId="0"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9" fillId="0" borderId="0" xfId="0" applyFont="1"/>
    <xf numFmtId="0" fontId="4" fillId="0" borderId="1" xfId="0" applyNumberFormat="1" applyFont="1" applyBorder="1" applyAlignment="1">
      <alignment horizontal="justify" vertical="top" wrapText="1"/>
    </xf>
    <xf numFmtId="0" fontId="2" fillId="0" borderId="0" xfId="0" applyFont="1" applyAlignment="1">
      <alignment horizontal="righ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top" wrapText="1"/>
    </xf>
    <xf numFmtId="0" fontId="4" fillId="0" borderId="2" xfId="0" applyFont="1" applyBorder="1" applyAlignment="1">
      <alignment horizontal="center" vertical="center" wrapText="1"/>
    </xf>
    <xf numFmtId="0" fontId="4" fillId="4" borderId="1" xfId="0" applyFont="1" applyFill="1" applyBorder="1" applyAlignment="1">
      <alignment horizontal="justify" vertical="top" wrapText="1"/>
    </xf>
    <xf numFmtId="49" fontId="4" fillId="4" borderId="1" xfId="0" applyNumberFormat="1" applyFont="1" applyFill="1" applyBorder="1" applyAlignment="1">
      <alignment horizontal="center" vertical="center" wrapText="1"/>
    </xf>
    <xf numFmtId="164" fontId="5" fillId="3" borderId="1" xfId="0" applyNumberFormat="1" applyFont="1" applyFill="1" applyBorder="1" applyAlignment="1">
      <alignment horizontal="center" wrapText="1"/>
    </xf>
    <xf numFmtId="164" fontId="4" fillId="0" borderId="1" xfId="0" applyNumberFormat="1" applyFont="1" applyBorder="1" applyAlignment="1">
      <alignment horizontal="center" vertical="center" wrapText="1"/>
    </xf>
    <xf numFmtId="164" fontId="5" fillId="3"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49" fontId="5" fillId="0" borderId="1" xfId="0" applyNumberFormat="1" applyFont="1" applyBorder="1" applyAlignment="1">
      <alignment horizontal="justify" vertical="top" wrapText="1"/>
    </xf>
    <xf numFmtId="0" fontId="5" fillId="0" borderId="2" xfId="0" applyFont="1" applyBorder="1" applyAlignment="1">
      <alignment horizontal="justify" vertical="top" wrapText="1"/>
    </xf>
    <xf numFmtId="164" fontId="4" fillId="4" borderId="3"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2"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top" wrapText="1"/>
    </xf>
    <xf numFmtId="0" fontId="11" fillId="0" borderId="8" xfId="0" applyFont="1" applyFill="1" applyBorder="1" applyAlignment="1">
      <alignment horizontal="center" vertical="center" wrapText="1"/>
    </xf>
    <xf numFmtId="0" fontId="11" fillId="0" borderId="8" xfId="0" applyFont="1" applyFill="1" applyBorder="1" applyAlignment="1">
      <alignment horizontal="justify" vertical="top" wrapText="1"/>
    </xf>
    <xf numFmtId="0" fontId="11" fillId="0" borderId="1" xfId="0" applyFont="1" applyBorder="1" applyAlignment="1">
      <alignment horizontal="justify" vertical="top" wrapText="1"/>
    </xf>
    <xf numFmtId="0" fontId="11" fillId="0" borderId="2" xfId="0" applyFont="1" applyBorder="1" applyAlignment="1">
      <alignment horizontal="justify" vertical="top" wrapText="1"/>
    </xf>
    <xf numFmtId="0" fontId="4" fillId="0" borderId="1" xfId="0" applyFont="1" applyBorder="1" applyAlignment="1">
      <alignment horizontal="center" vertical="center"/>
    </xf>
    <xf numFmtId="0" fontId="11"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7" fillId="0" borderId="0" xfId="0" applyFont="1" applyAlignment="1">
      <alignment horizontal="center"/>
    </xf>
    <xf numFmtId="0" fontId="12" fillId="0" borderId="1" xfId="0" applyFont="1" applyBorder="1" applyAlignment="1">
      <alignment horizontal="left" vertical="top" wrapText="1"/>
    </xf>
    <xf numFmtId="164" fontId="5" fillId="4" borderId="1" xfId="0" applyNumberFormat="1" applyFont="1" applyFill="1" applyBorder="1" applyAlignment="1">
      <alignment horizontal="center" vertical="center" wrapText="1"/>
    </xf>
    <xf numFmtId="0" fontId="5" fillId="0" borderId="1" xfId="0" applyNumberFormat="1" applyFont="1" applyBorder="1" applyAlignment="1">
      <alignment horizontal="justify" vertical="top" wrapText="1"/>
    </xf>
    <xf numFmtId="49" fontId="4" fillId="0" borderId="2" xfId="0" applyNumberFormat="1" applyFont="1" applyBorder="1" applyAlignment="1">
      <alignment horizontal="center" vertical="center" wrapText="1"/>
    </xf>
    <xf numFmtId="0" fontId="4" fillId="4" borderId="4" xfId="0" applyFont="1" applyFill="1" applyBorder="1" applyAlignment="1">
      <alignment horizontal="center" vertical="center" wrapText="1"/>
    </xf>
    <xf numFmtId="0" fontId="11" fillId="0" borderId="4" xfId="0" applyFont="1" applyBorder="1" applyAlignment="1">
      <alignment horizontal="justify" vertical="top" wrapText="1"/>
    </xf>
    <xf numFmtId="0" fontId="6" fillId="0" borderId="0" xfId="0" applyFont="1" applyAlignment="1">
      <alignment horizontal="left" vertical="top" indent="28"/>
    </xf>
    <xf numFmtId="164" fontId="5"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164" fontId="5" fillId="5" borderId="3" xfId="0" applyNumberFormat="1" applyFont="1" applyFill="1" applyBorder="1" applyAlignment="1">
      <alignment horizontal="center" vertical="center" wrapText="1"/>
    </xf>
    <xf numFmtId="164" fontId="4" fillId="5" borderId="3" xfId="0" applyNumberFormat="1" applyFont="1" applyFill="1" applyBorder="1" applyAlignment="1">
      <alignment horizontal="center" vertical="center" wrapText="1"/>
    </xf>
    <xf numFmtId="0" fontId="4" fillId="0" borderId="1" xfId="0" applyFont="1" applyBorder="1" applyAlignment="1">
      <alignment vertical="top" wrapText="1"/>
    </xf>
    <xf numFmtId="0" fontId="13" fillId="4" borderId="5" xfId="0" applyFont="1" applyFill="1" applyBorder="1" applyAlignment="1" applyProtection="1">
      <alignment horizontal="center" vertical="center"/>
      <protection locked="0"/>
    </xf>
    <xf numFmtId="0" fontId="4" fillId="4" borderId="2" xfId="0" applyFont="1" applyFill="1" applyBorder="1" applyAlignment="1">
      <alignment horizontal="center" vertical="center" wrapText="1"/>
    </xf>
    <xf numFmtId="0" fontId="11" fillId="0" borderId="0" xfId="0" applyFont="1" applyAlignment="1">
      <alignment horizontal="justify" vertical="top" wrapText="1"/>
    </xf>
    <xf numFmtId="49" fontId="4" fillId="4" borderId="1" xfId="0" applyNumberFormat="1" applyFont="1" applyFill="1" applyBorder="1" applyAlignment="1">
      <alignment horizontal="justify" vertical="top" wrapText="1"/>
    </xf>
    <xf numFmtId="0" fontId="4" fillId="4" borderId="1" xfId="0" applyFont="1" applyFill="1" applyBorder="1" applyAlignment="1">
      <alignment horizontal="justify" vertical="top"/>
    </xf>
    <xf numFmtId="0" fontId="5" fillId="0" borderId="1" xfId="0" applyFont="1" applyBorder="1" applyAlignment="1">
      <alignment horizontal="justify" wrapText="1"/>
    </xf>
    <xf numFmtId="0" fontId="5" fillId="2" borderId="1" xfId="0" applyFont="1" applyFill="1" applyBorder="1" applyAlignment="1">
      <alignment horizontal="justify" wrapText="1"/>
    </xf>
    <xf numFmtId="0" fontId="5" fillId="0" borderId="1" xfId="0" applyFont="1" applyFill="1" applyBorder="1" applyAlignment="1">
      <alignment horizontal="justify" wrapText="1"/>
    </xf>
    <xf numFmtId="0" fontId="4" fillId="4" borderId="3" xfId="0" applyNumberFormat="1" applyFont="1" applyFill="1" applyBorder="1" applyAlignment="1">
      <alignment horizontal="justify" vertical="top" wrapText="1"/>
    </xf>
    <xf numFmtId="164" fontId="4" fillId="4" borderId="3" xfId="0" applyNumberFormat="1" applyFont="1" applyFill="1" applyBorder="1" applyAlignment="1">
      <alignment horizontal="justify" vertical="top" wrapText="1"/>
    </xf>
    <xf numFmtId="0" fontId="11" fillId="4" borderId="1" xfId="0" applyNumberFormat="1" applyFont="1" applyFill="1" applyBorder="1" applyAlignment="1">
      <alignment horizontal="justify" vertical="top" wrapText="1"/>
    </xf>
    <xf numFmtId="0" fontId="5" fillId="0" borderId="1" xfId="0" applyFont="1" applyFill="1" applyBorder="1" applyAlignment="1">
      <alignment horizontal="justify" vertical="top" wrapText="1"/>
    </xf>
    <xf numFmtId="0" fontId="4" fillId="4" borderId="4" xfId="0" applyFont="1" applyFill="1" applyBorder="1" applyAlignment="1">
      <alignment horizontal="justify" vertical="top" wrapText="1"/>
    </xf>
    <xf numFmtId="0" fontId="11" fillId="0" borderId="1" xfId="0" applyNumberFormat="1" applyFont="1" applyBorder="1" applyAlignment="1">
      <alignment horizontal="justify" vertical="top" wrapText="1"/>
    </xf>
    <xf numFmtId="49" fontId="4" fillId="4" borderId="4" xfId="0" applyNumberFormat="1"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 xfId="0" applyFont="1" applyFill="1" applyBorder="1" applyAlignment="1">
      <alignment horizontal="center" vertical="center"/>
    </xf>
    <xf numFmtId="0" fontId="6" fillId="0" borderId="0" xfId="0" applyFont="1" applyAlignment="1">
      <alignment horizontal="left" vertical="top" indent="26"/>
    </xf>
    <xf numFmtId="0" fontId="5" fillId="2" borderId="1" xfId="0" applyFont="1" applyFill="1" applyBorder="1" applyAlignment="1">
      <alignment horizontal="justify" vertical="top" wrapText="1"/>
    </xf>
    <xf numFmtId="0" fontId="6" fillId="0" borderId="0" xfId="0" applyFont="1" applyAlignment="1">
      <alignment horizontal="center" vertical="top"/>
    </xf>
    <xf numFmtId="0" fontId="6" fillId="0" borderId="0" xfId="0" applyFont="1" applyAlignment="1">
      <alignment horizontal="left" vertical="top" indent="25"/>
    </xf>
    <xf numFmtId="0" fontId="6" fillId="0" borderId="0" xfId="0" applyFont="1" applyAlignment="1">
      <alignment horizontal="left" vertical="top" indent="31"/>
    </xf>
    <xf numFmtId="0" fontId="4" fillId="0" borderId="2" xfId="0" applyFont="1" applyBorder="1" applyAlignment="1">
      <alignment horizontal="center" vertical="center" wrapText="1"/>
    </xf>
    <xf numFmtId="164" fontId="4" fillId="4" borderId="1" xfId="0" applyNumberFormat="1" applyFont="1" applyFill="1" applyBorder="1" applyAlignment="1">
      <alignment horizontal="center" vertical="center"/>
    </xf>
    <xf numFmtId="0" fontId="11" fillId="4" borderId="1" xfId="0" applyFont="1" applyFill="1" applyBorder="1" applyAlignment="1">
      <alignment horizontal="justify" vertical="top" wrapText="1"/>
    </xf>
    <xf numFmtId="0" fontId="2" fillId="0" borderId="0" xfId="0" applyFont="1" applyAlignment="1">
      <alignment horizontal="right"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14" fillId="0" borderId="0" xfId="0" applyFont="1" applyAlignment="1">
      <alignment horizontal="center" vertical="top"/>
    </xf>
    <xf numFmtId="0" fontId="14" fillId="0" borderId="0" xfId="0" applyFont="1" applyAlignment="1">
      <alignment horizontal="righ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7"/>
  <sheetViews>
    <sheetView tabSelected="1" topLeftCell="A2" zoomScale="126" zoomScaleNormal="126" workbookViewId="0">
      <selection activeCell="B4" sqref="B4:E4"/>
    </sheetView>
  </sheetViews>
  <sheetFormatPr defaultRowHeight="12.75" x14ac:dyDescent="0.2"/>
  <cols>
    <col min="1" max="1" width="21.5703125" customWidth="1"/>
    <col min="2" max="2" width="51.42578125" customWidth="1"/>
    <col min="3" max="3" width="10" style="11" customWidth="1"/>
    <col min="4" max="4" width="9.7109375" style="11" customWidth="1"/>
    <col min="5" max="5" width="10.85546875" style="11" customWidth="1"/>
  </cols>
  <sheetData>
    <row r="1" spans="1:5" ht="15" hidden="1" customHeight="1" x14ac:dyDescent="0.2">
      <c r="A1" s="1"/>
      <c r="B1" s="82"/>
      <c r="C1" s="82"/>
      <c r="D1" s="16"/>
      <c r="E1" s="16"/>
    </row>
    <row r="2" spans="1:5" ht="15" x14ac:dyDescent="0.2">
      <c r="A2" s="2"/>
      <c r="B2" s="78" t="s">
        <v>245</v>
      </c>
      <c r="C2" s="51"/>
      <c r="D2" s="51"/>
      <c r="E2" s="51"/>
    </row>
    <row r="3" spans="1:5" ht="15" x14ac:dyDescent="0.2">
      <c r="A3" s="2"/>
      <c r="B3" s="90" t="s">
        <v>276</v>
      </c>
      <c r="C3" s="90"/>
      <c r="D3" s="90"/>
      <c r="E3" s="90"/>
    </row>
    <row r="4" spans="1:5" ht="15" x14ac:dyDescent="0.2">
      <c r="A4" s="2"/>
      <c r="B4" s="91" t="s">
        <v>275</v>
      </c>
      <c r="C4" s="91"/>
      <c r="D4" s="91"/>
      <c r="E4" s="91"/>
    </row>
    <row r="5" spans="1:5" ht="15" x14ac:dyDescent="0.2">
      <c r="A5" s="2"/>
      <c r="B5" s="77" t="s">
        <v>277</v>
      </c>
      <c r="C5" s="51"/>
      <c r="D5" s="51"/>
      <c r="E5" s="51"/>
    </row>
    <row r="6" spans="1:5" ht="15" x14ac:dyDescent="0.2">
      <c r="A6" s="2"/>
      <c r="B6" s="77" t="s">
        <v>278</v>
      </c>
      <c r="C6" s="51"/>
      <c r="D6" s="51"/>
      <c r="E6" s="51"/>
    </row>
    <row r="7" spans="1:5" ht="15" x14ac:dyDescent="0.2">
      <c r="A7" s="2"/>
      <c r="B7" s="77" t="s">
        <v>279</v>
      </c>
      <c r="C7" s="76"/>
      <c r="D7" s="51"/>
      <c r="E7" s="51"/>
    </row>
    <row r="8" spans="1:5" ht="15" x14ac:dyDescent="0.2">
      <c r="A8" s="2"/>
      <c r="B8" s="77" t="s">
        <v>280</v>
      </c>
      <c r="C8" s="51"/>
      <c r="D8" s="51"/>
      <c r="E8" s="51"/>
    </row>
    <row r="9" spans="1:5" ht="15" x14ac:dyDescent="0.2">
      <c r="A9" s="2"/>
      <c r="B9" s="74"/>
      <c r="C9" s="51"/>
      <c r="D9" s="51"/>
      <c r="E9" s="51"/>
    </row>
    <row r="10" spans="1:5" ht="15" x14ac:dyDescent="0.2">
      <c r="A10" s="2"/>
      <c r="B10" s="74"/>
      <c r="C10" s="51"/>
      <c r="D10" s="51"/>
      <c r="E10" s="51"/>
    </row>
    <row r="11" spans="1:5" ht="15" x14ac:dyDescent="0.2">
      <c r="A11" s="2"/>
      <c r="B11" s="74"/>
      <c r="C11" s="51"/>
      <c r="D11" s="51"/>
      <c r="E11" s="51"/>
    </row>
    <row r="12" spans="1:5" ht="15" x14ac:dyDescent="0.2">
      <c r="A12" s="2"/>
      <c r="B12" s="51"/>
      <c r="C12" s="51"/>
      <c r="D12" s="51"/>
      <c r="E12" s="51"/>
    </row>
    <row r="13" spans="1:5" ht="18.75" x14ac:dyDescent="0.3">
      <c r="A13" s="85" t="s">
        <v>242</v>
      </c>
      <c r="B13" s="85"/>
      <c r="C13" s="85"/>
      <c r="D13" s="85"/>
      <c r="E13" s="85"/>
    </row>
    <row r="14" spans="1:5" ht="18.75" x14ac:dyDescent="0.3">
      <c r="A14" s="86" t="s">
        <v>243</v>
      </c>
      <c r="B14" s="86"/>
      <c r="C14" s="86"/>
      <c r="D14" s="86"/>
      <c r="E14" s="86"/>
    </row>
    <row r="15" spans="1:5" ht="18.75" x14ac:dyDescent="0.3">
      <c r="A15" s="86" t="s">
        <v>244</v>
      </c>
      <c r="B15" s="86"/>
      <c r="C15" s="86"/>
      <c r="D15" s="86"/>
      <c r="E15" s="86"/>
    </row>
    <row r="16" spans="1:5" ht="18.75" x14ac:dyDescent="0.3">
      <c r="A16" s="86" t="s">
        <v>247</v>
      </c>
      <c r="B16" s="86"/>
      <c r="C16" s="86"/>
      <c r="D16" s="86"/>
      <c r="E16" s="86"/>
    </row>
    <row r="17" spans="1:5" s="8" customFormat="1" ht="15.75" x14ac:dyDescent="0.25">
      <c r="A17" s="9"/>
      <c r="B17" s="12"/>
      <c r="C17" s="9"/>
      <c r="D17" s="9"/>
      <c r="E17" s="9"/>
    </row>
    <row r="18" spans="1:5" ht="18.75" customHeight="1" x14ac:dyDescent="0.2">
      <c r="A18" s="83" t="s">
        <v>0</v>
      </c>
      <c r="B18" s="83" t="s">
        <v>5</v>
      </c>
      <c r="C18" s="87" t="s">
        <v>21</v>
      </c>
      <c r="D18" s="88"/>
      <c r="E18" s="89"/>
    </row>
    <row r="19" spans="1:5" ht="16.5" customHeight="1" x14ac:dyDescent="0.2">
      <c r="A19" s="84"/>
      <c r="B19" s="84"/>
      <c r="C19" s="79" t="s">
        <v>172</v>
      </c>
      <c r="D19" s="7" t="s">
        <v>177</v>
      </c>
      <c r="E19" s="7" t="s">
        <v>248</v>
      </c>
    </row>
    <row r="20" spans="1:5" s="14" customFormat="1" ht="10.5" customHeight="1" x14ac:dyDescent="0.2">
      <c r="A20" s="13">
        <v>1</v>
      </c>
      <c r="B20" s="13">
        <v>2</v>
      </c>
      <c r="C20" s="13">
        <v>3</v>
      </c>
      <c r="D20" s="13">
        <v>4</v>
      </c>
      <c r="E20" s="13">
        <v>5</v>
      </c>
    </row>
    <row r="21" spans="1:5" s="10" customFormat="1" ht="12" x14ac:dyDescent="0.2">
      <c r="A21" s="31" t="s">
        <v>8</v>
      </c>
      <c r="B21" s="5" t="s">
        <v>7</v>
      </c>
      <c r="C21" s="22">
        <f>C22+C44+C62+C65+C80+C87+C96+C34+C114+C54</f>
        <v>557342.1</v>
      </c>
      <c r="D21" s="22">
        <f>D22+D44+D62+D65+D80+D87+D96+D34+D114+D54</f>
        <v>539648.69999999995</v>
      </c>
      <c r="E21" s="22">
        <f>E22+E44+E62+E65+E80+E87+E96+E34+E114+E54</f>
        <v>528060.5</v>
      </c>
    </row>
    <row r="22" spans="1:5" s="10" customFormat="1" ht="12" x14ac:dyDescent="0.2">
      <c r="A22" s="31" t="s">
        <v>9</v>
      </c>
      <c r="B22" s="5" t="s">
        <v>69</v>
      </c>
      <c r="C22" s="24">
        <f>SUM(C23)</f>
        <v>428538</v>
      </c>
      <c r="D22" s="24">
        <f>SUM(D23)</f>
        <v>416482</v>
      </c>
      <c r="E22" s="24">
        <f>SUM(E23)</f>
        <v>402897</v>
      </c>
    </row>
    <row r="23" spans="1:5" s="10" customFormat="1" ht="12" x14ac:dyDescent="0.2">
      <c r="A23" s="31" t="s">
        <v>10</v>
      </c>
      <c r="B23" s="5" t="s">
        <v>1</v>
      </c>
      <c r="C23" s="52">
        <f>SUM(C24:C33)</f>
        <v>428538</v>
      </c>
      <c r="D23" s="52">
        <f>SUM(D24:D33)</f>
        <v>416482</v>
      </c>
      <c r="E23" s="52">
        <f>SUM(E24:E33)</f>
        <v>402897</v>
      </c>
    </row>
    <row r="24" spans="1:5" s="10" customFormat="1" ht="156" customHeight="1" x14ac:dyDescent="0.2">
      <c r="A24" s="32" t="s">
        <v>6</v>
      </c>
      <c r="B24" s="59" t="s">
        <v>241</v>
      </c>
      <c r="C24" s="25">
        <v>416896</v>
      </c>
      <c r="D24" s="25">
        <v>404715</v>
      </c>
      <c r="E24" s="25">
        <v>391010</v>
      </c>
    </row>
    <row r="25" spans="1:5" s="10" customFormat="1" ht="119.25" customHeight="1" x14ac:dyDescent="0.2">
      <c r="A25" s="32" t="s">
        <v>19</v>
      </c>
      <c r="B25" s="4" t="s">
        <v>219</v>
      </c>
      <c r="C25" s="25">
        <v>1499</v>
      </c>
      <c r="D25" s="25">
        <v>1453</v>
      </c>
      <c r="E25" s="25">
        <v>1404</v>
      </c>
    </row>
    <row r="26" spans="1:5" s="10" customFormat="1" ht="96" customHeight="1" x14ac:dyDescent="0.2">
      <c r="A26" s="32" t="s">
        <v>20</v>
      </c>
      <c r="B26" s="4" t="s">
        <v>220</v>
      </c>
      <c r="C26" s="25">
        <v>4641</v>
      </c>
      <c r="D26" s="25">
        <v>4499</v>
      </c>
      <c r="E26" s="25">
        <v>4347</v>
      </c>
    </row>
    <row r="27" spans="1:5" s="10" customFormat="1" ht="62.25" customHeight="1" x14ac:dyDescent="0.2">
      <c r="A27" s="32" t="s">
        <v>221</v>
      </c>
      <c r="B27" s="4" t="s">
        <v>255</v>
      </c>
      <c r="C27" s="25">
        <v>819</v>
      </c>
      <c r="D27" s="25">
        <v>869</v>
      </c>
      <c r="E27" s="25">
        <v>916</v>
      </c>
    </row>
    <row r="28" spans="1:5" s="10" customFormat="1" ht="336.75" customHeight="1" x14ac:dyDescent="0.2">
      <c r="A28" s="32" t="s">
        <v>59</v>
      </c>
      <c r="B28" s="59" t="s">
        <v>256</v>
      </c>
      <c r="C28" s="25">
        <v>2636</v>
      </c>
      <c r="D28" s="25">
        <v>2795</v>
      </c>
      <c r="E28" s="25">
        <v>2947</v>
      </c>
    </row>
    <row r="29" spans="1:5" s="10" customFormat="1" ht="78.75" customHeight="1" x14ac:dyDescent="0.2">
      <c r="A29" s="32" t="s">
        <v>167</v>
      </c>
      <c r="B29" s="70" t="s">
        <v>257</v>
      </c>
      <c r="C29" s="25">
        <v>78</v>
      </c>
      <c r="D29" s="25">
        <v>73</v>
      </c>
      <c r="E29" s="25">
        <v>73</v>
      </c>
    </row>
    <row r="30" spans="1:5" s="10" customFormat="1" ht="75" customHeight="1" x14ac:dyDescent="0.2">
      <c r="A30" s="32" t="s">
        <v>249</v>
      </c>
      <c r="B30" s="70" t="s">
        <v>253</v>
      </c>
      <c r="C30" s="25">
        <v>301</v>
      </c>
      <c r="D30" s="25">
        <v>308</v>
      </c>
      <c r="E30" s="25">
        <v>334</v>
      </c>
    </row>
    <row r="31" spans="1:5" s="10" customFormat="1" ht="215.25" customHeight="1" x14ac:dyDescent="0.2">
      <c r="A31" s="32" t="s">
        <v>222</v>
      </c>
      <c r="B31" s="70" t="s">
        <v>258</v>
      </c>
      <c r="C31" s="25">
        <v>919</v>
      </c>
      <c r="D31" s="25">
        <v>975</v>
      </c>
      <c r="E31" s="25">
        <v>1028</v>
      </c>
    </row>
    <row r="32" spans="1:5" s="10" customFormat="1" ht="215.25" customHeight="1" x14ac:dyDescent="0.2">
      <c r="A32" s="32" t="s">
        <v>250</v>
      </c>
      <c r="B32" s="70" t="s">
        <v>254</v>
      </c>
      <c r="C32" s="25">
        <v>23</v>
      </c>
      <c r="D32" s="25">
        <v>25</v>
      </c>
      <c r="E32" s="25">
        <v>26</v>
      </c>
    </row>
    <row r="33" spans="1:5" s="10" customFormat="1" ht="134.25" customHeight="1" x14ac:dyDescent="0.2">
      <c r="A33" s="32" t="s">
        <v>239</v>
      </c>
      <c r="B33" s="70" t="s">
        <v>240</v>
      </c>
      <c r="C33" s="25">
        <v>726</v>
      </c>
      <c r="D33" s="25">
        <v>770</v>
      </c>
      <c r="E33" s="25">
        <v>812</v>
      </c>
    </row>
    <row r="34" spans="1:5" s="10" customFormat="1" ht="24.75" customHeight="1" x14ac:dyDescent="0.2">
      <c r="A34" s="31" t="s">
        <v>70</v>
      </c>
      <c r="B34" s="45" t="s">
        <v>71</v>
      </c>
      <c r="C34" s="24">
        <f>SUM(C35)</f>
        <v>32614.600000000002</v>
      </c>
      <c r="D34" s="24">
        <f>SUM(D35)</f>
        <v>33460.5</v>
      </c>
      <c r="E34" s="24">
        <f>SUM(E35)</f>
        <v>34519</v>
      </c>
    </row>
    <row r="35" spans="1:5" s="10" customFormat="1" ht="24" x14ac:dyDescent="0.2">
      <c r="A35" s="31" t="s">
        <v>22</v>
      </c>
      <c r="B35" s="5" t="s">
        <v>23</v>
      </c>
      <c r="C35" s="52">
        <f>C36+C38+C40+C42</f>
        <v>32614.600000000002</v>
      </c>
      <c r="D35" s="52">
        <f>D36+D38+D40+D42</f>
        <v>33460.5</v>
      </c>
      <c r="E35" s="52">
        <f>E36+E38+E40+E42</f>
        <v>34519</v>
      </c>
    </row>
    <row r="36" spans="1:5" s="10" customFormat="1" ht="51" customHeight="1" x14ac:dyDescent="0.2">
      <c r="A36" s="32" t="s">
        <v>73</v>
      </c>
      <c r="B36" s="4" t="s">
        <v>72</v>
      </c>
      <c r="C36" s="53">
        <f>C37</f>
        <v>17066.2</v>
      </c>
      <c r="D36" s="53">
        <f>D37</f>
        <v>17487.099999999999</v>
      </c>
      <c r="E36" s="53">
        <f>E37</f>
        <v>18011.900000000001</v>
      </c>
    </row>
    <row r="37" spans="1:5" s="10" customFormat="1" ht="71.25" customHeight="1" x14ac:dyDescent="0.2">
      <c r="A37" s="32" t="s">
        <v>47</v>
      </c>
      <c r="B37" s="4" t="s">
        <v>162</v>
      </c>
      <c r="C37" s="25">
        <v>17066.2</v>
      </c>
      <c r="D37" s="25">
        <v>17487.099999999999</v>
      </c>
      <c r="E37" s="25">
        <v>18011.900000000001</v>
      </c>
    </row>
    <row r="38" spans="1:5" s="10" customFormat="1" ht="60" customHeight="1" x14ac:dyDescent="0.2">
      <c r="A38" s="32" t="s">
        <v>74</v>
      </c>
      <c r="B38" s="15" t="s">
        <v>75</v>
      </c>
      <c r="C38" s="53">
        <f>C39</f>
        <v>83.4</v>
      </c>
      <c r="D38" s="53">
        <f>D39</f>
        <v>85.3</v>
      </c>
      <c r="E38" s="53">
        <f>E39</f>
        <v>87.7</v>
      </c>
    </row>
    <row r="39" spans="1:5" s="10" customFormat="1" ht="99" customHeight="1" x14ac:dyDescent="0.2">
      <c r="A39" s="32" t="s">
        <v>48</v>
      </c>
      <c r="B39" s="15" t="s">
        <v>163</v>
      </c>
      <c r="C39" s="25">
        <v>83.4</v>
      </c>
      <c r="D39" s="25">
        <v>85.3</v>
      </c>
      <c r="E39" s="25">
        <v>87.7</v>
      </c>
    </row>
    <row r="40" spans="1:5" s="10" customFormat="1" ht="47.25" customHeight="1" x14ac:dyDescent="0.2">
      <c r="A40" s="32" t="s">
        <v>76</v>
      </c>
      <c r="B40" s="15" t="s">
        <v>77</v>
      </c>
      <c r="C40" s="53">
        <f>C41</f>
        <v>16507.7</v>
      </c>
      <c r="D40" s="53">
        <f>D41</f>
        <v>16913.7</v>
      </c>
      <c r="E40" s="53">
        <f>E41</f>
        <v>17434.2</v>
      </c>
    </row>
    <row r="41" spans="1:5" s="10" customFormat="1" ht="84.75" customHeight="1" x14ac:dyDescent="0.2">
      <c r="A41" s="32" t="s">
        <v>49</v>
      </c>
      <c r="B41" s="4" t="s">
        <v>164</v>
      </c>
      <c r="C41" s="25">
        <v>16507.7</v>
      </c>
      <c r="D41" s="25">
        <v>16913.7</v>
      </c>
      <c r="E41" s="25">
        <v>17434.2</v>
      </c>
    </row>
    <row r="42" spans="1:5" s="10" customFormat="1" ht="48.75" customHeight="1" x14ac:dyDescent="0.2">
      <c r="A42" s="32" t="s">
        <v>78</v>
      </c>
      <c r="B42" s="4" t="s">
        <v>79</v>
      </c>
      <c r="C42" s="53">
        <f>C43</f>
        <v>-1042.7</v>
      </c>
      <c r="D42" s="53">
        <f>D43</f>
        <v>-1025.5999999999999</v>
      </c>
      <c r="E42" s="53">
        <f>E43</f>
        <v>-1014.8</v>
      </c>
    </row>
    <row r="43" spans="1:5" s="10" customFormat="1" ht="84.75" customHeight="1" x14ac:dyDescent="0.2">
      <c r="A43" s="32" t="s">
        <v>50</v>
      </c>
      <c r="B43" s="4" t="s">
        <v>165</v>
      </c>
      <c r="C43" s="25">
        <v>-1042.7</v>
      </c>
      <c r="D43" s="25">
        <v>-1025.5999999999999</v>
      </c>
      <c r="E43" s="25">
        <v>-1014.8</v>
      </c>
    </row>
    <row r="44" spans="1:5" s="10" customFormat="1" ht="12" x14ac:dyDescent="0.2">
      <c r="A44" s="31" t="s">
        <v>11</v>
      </c>
      <c r="B44" s="5" t="s">
        <v>80</v>
      </c>
      <c r="C44" s="24">
        <f>C50+C52+C45</f>
        <v>28272.9</v>
      </c>
      <c r="D44" s="24">
        <f>D50+D52+D45</f>
        <v>28735.599999999999</v>
      </c>
      <c r="E44" s="24">
        <f>E50+E52+E45</f>
        <v>29097.4</v>
      </c>
    </row>
    <row r="45" spans="1:5" s="10" customFormat="1" ht="24" x14ac:dyDescent="0.2">
      <c r="A45" s="31" t="s">
        <v>60</v>
      </c>
      <c r="B45" s="5" t="s">
        <v>61</v>
      </c>
      <c r="C45" s="52">
        <f>C46+C48</f>
        <v>27192.9</v>
      </c>
      <c r="D45" s="52">
        <f>D46+D48</f>
        <v>27615.599999999999</v>
      </c>
      <c r="E45" s="52">
        <f>E46+E48</f>
        <v>27936.400000000001</v>
      </c>
    </row>
    <row r="46" spans="1:5" s="10" customFormat="1" ht="24" x14ac:dyDescent="0.2">
      <c r="A46" s="36" t="s">
        <v>62</v>
      </c>
      <c r="B46" s="37" t="s">
        <v>63</v>
      </c>
      <c r="C46" s="53">
        <f>C47</f>
        <v>16122.3</v>
      </c>
      <c r="D46" s="53">
        <f>D47</f>
        <v>16520.3</v>
      </c>
      <c r="E46" s="53">
        <f>E47</f>
        <v>16711.2</v>
      </c>
    </row>
    <row r="47" spans="1:5" s="10" customFormat="1" ht="24" x14ac:dyDescent="0.2">
      <c r="A47" s="36" t="s">
        <v>64</v>
      </c>
      <c r="B47" s="37" t="s">
        <v>63</v>
      </c>
      <c r="C47" s="25">
        <v>16122.3</v>
      </c>
      <c r="D47" s="25">
        <v>16520.3</v>
      </c>
      <c r="E47" s="25">
        <v>16711.2</v>
      </c>
    </row>
    <row r="48" spans="1:5" s="10" customFormat="1" ht="24" customHeight="1" x14ac:dyDescent="0.2">
      <c r="A48" s="36" t="s">
        <v>65</v>
      </c>
      <c r="B48" s="37" t="s">
        <v>66</v>
      </c>
      <c r="C48" s="53">
        <f>C49</f>
        <v>11070.6</v>
      </c>
      <c r="D48" s="53">
        <f>D49</f>
        <v>11095.3</v>
      </c>
      <c r="E48" s="53">
        <f>E49</f>
        <v>11225.2</v>
      </c>
    </row>
    <row r="49" spans="1:5" s="10" customFormat="1" ht="48" x14ac:dyDescent="0.2">
      <c r="A49" s="36" t="s">
        <v>67</v>
      </c>
      <c r="B49" s="37" t="s">
        <v>68</v>
      </c>
      <c r="C49" s="25">
        <v>11070.6</v>
      </c>
      <c r="D49" s="25">
        <v>11095.3</v>
      </c>
      <c r="E49" s="25">
        <v>11225.2</v>
      </c>
    </row>
    <row r="50" spans="1:5" s="10" customFormat="1" ht="12" x14ac:dyDescent="0.2">
      <c r="A50" s="31" t="s">
        <v>12</v>
      </c>
      <c r="B50" s="5" t="s">
        <v>2</v>
      </c>
      <c r="C50" s="52">
        <f>C51</f>
        <v>392</v>
      </c>
      <c r="D50" s="52">
        <f>D51</f>
        <v>404</v>
      </c>
      <c r="E50" s="52">
        <f>E51</f>
        <v>416</v>
      </c>
    </row>
    <row r="51" spans="1:5" s="10" customFormat="1" ht="12" x14ac:dyDescent="0.2">
      <c r="A51" s="32" t="s">
        <v>81</v>
      </c>
      <c r="B51" s="4" t="s">
        <v>2</v>
      </c>
      <c r="C51" s="25">
        <v>392</v>
      </c>
      <c r="D51" s="25">
        <v>404</v>
      </c>
      <c r="E51" s="25">
        <v>416</v>
      </c>
    </row>
    <row r="52" spans="1:5" s="10" customFormat="1" ht="24" x14ac:dyDescent="0.2">
      <c r="A52" s="31" t="s">
        <v>82</v>
      </c>
      <c r="B52" s="5" t="s">
        <v>83</v>
      </c>
      <c r="C52" s="52">
        <f>C53</f>
        <v>688</v>
      </c>
      <c r="D52" s="52">
        <f>D53</f>
        <v>716</v>
      </c>
      <c r="E52" s="52">
        <f>E53</f>
        <v>745</v>
      </c>
    </row>
    <row r="53" spans="1:5" s="10" customFormat="1" ht="24" customHeight="1" x14ac:dyDescent="0.2">
      <c r="A53" s="32" t="s">
        <v>179</v>
      </c>
      <c r="B53" s="20" t="s">
        <v>178</v>
      </c>
      <c r="C53" s="25">
        <v>688</v>
      </c>
      <c r="D53" s="25">
        <v>716</v>
      </c>
      <c r="E53" s="25">
        <v>745</v>
      </c>
    </row>
    <row r="54" spans="1:5" s="10" customFormat="1" ht="12" x14ac:dyDescent="0.2">
      <c r="A54" s="31" t="s">
        <v>26</v>
      </c>
      <c r="B54" s="26" t="s">
        <v>84</v>
      </c>
      <c r="C54" s="24">
        <f>C55+C57</f>
        <v>38262</v>
      </c>
      <c r="D54" s="24">
        <f>D55+D57</f>
        <v>38945</v>
      </c>
      <c r="E54" s="24">
        <f>E55+E57</f>
        <v>39642</v>
      </c>
    </row>
    <row r="55" spans="1:5" s="10" customFormat="1" ht="12" x14ac:dyDescent="0.2">
      <c r="A55" s="31" t="s">
        <v>27</v>
      </c>
      <c r="B55" s="26" t="s">
        <v>28</v>
      </c>
      <c r="C55" s="52">
        <f>C56</f>
        <v>10828</v>
      </c>
      <c r="D55" s="52">
        <f>D56</f>
        <v>11033</v>
      </c>
      <c r="E55" s="52">
        <f>E56</f>
        <v>11243</v>
      </c>
    </row>
    <row r="56" spans="1:5" s="10" customFormat="1" ht="36" customHeight="1" x14ac:dyDescent="0.2">
      <c r="A56" s="32" t="s">
        <v>181</v>
      </c>
      <c r="B56" s="60" t="s">
        <v>180</v>
      </c>
      <c r="C56" s="23">
        <v>10828</v>
      </c>
      <c r="D56" s="23">
        <v>11033</v>
      </c>
      <c r="E56" s="23">
        <v>11243</v>
      </c>
    </row>
    <row r="57" spans="1:5" s="10" customFormat="1" ht="12" x14ac:dyDescent="0.2">
      <c r="A57" s="31" t="s">
        <v>29</v>
      </c>
      <c r="B57" s="26" t="s">
        <v>30</v>
      </c>
      <c r="C57" s="52">
        <f>C58+C60</f>
        <v>27434</v>
      </c>
      <c r="D57" s="52">
        <f>D58+D60</f>
        <v>27912</v>
      </c>
      <c r="E57" s="52">
        <f>E58+E60</f>
        <v>28399</v>
      </c>
    </row>
    <row r="58" spans="1:5" s="10" customFormat="1" ht="12" x14ac:dyDescent="0.2">
      <c r="A58" s="31" t="s">
        <v>31</v>
      </c>
      <c r="B58" s="26" t="s">
        <v>32</v>
      </c>
      <c r="C58" s="53">
        <f>C59</f>
        <v>14504</v>
      </c>
      <c r="D58" s="53">
        <f>D59</f>
        <v>14693</v>
      </c>
      <c r="E58" s="53">
        <f>E59</f>
        <v>14885</v>
      </c>
    </row>
    <row r="59" spans="1:5" s="10" customFormat="1" ht="24.75" customHeight="1" x14ac:dyDescent="0.2">
      <c r="A59" s="32" t="s">
        <v>183</v>
      </c>
      <c r="B59" s="60" t="s">
        <v>182</v>
      </c>
      <c r="C59" s="23">
        <v>14504</v>
      </c>
      <c r="D59" s="23">
        <v>14693</v>
      </c>
      <c r="E59" s="23">
        <v>14885</v>
      </c>
    </row>
    <row r="60" spans="1:5" s="10" customFormat="1" ht="12" x14ac:dyDescent="0.2">
      <c r="A60" s="31" t="s">
        <v>33</v>
      </c>
      <c r="B60" s="26" t="s">
        <v>34</v>
      </c>
      <c r="C60" s="53">
        <f>C61</f>
        <v>12930</v>
      </c>
      <c r="D60" s="53">
        <f>D61</f>
        <v>13219</v>
      </c>
      <c r="E60" s="53">
        <f>E61</f>
        <v>13514</v>
      </c>
    </row>
    <row r="61" spans="1:5" s="10" customFormat="1" ht="24" customHeight="1" x14ac:dyDescent="0.2">
      <c r="A61" s="32" t="s">
        <v>246</v>
      </c>
      <c r="B61" s="60" t="s">
        <v>184</v>
      </c>
      <c r="C61" s="23">
        <v>12930</v>
      </c>
      <c r="D61" s="23">
        <v>13219</v>
      </c>
      <c r="E61" s="23">
        <v>13514</v>
      </c>
    </row>
    <row r="62" spans="1:5" s="10" customFormat="1" ht="12" x14ac:dyDescent="0.2">
      <c r="A62" s="31" t="s">
        <v>13</v>
      </c>
      <c r="B62" s="5" t="s">
        <v>85</v>
      </c>
      <c r="C62" s="24">
        <f t="shared" ref="C62:E63" si="0">C63</f>
        <v>9383</v>
      </c>
      <c r="D62" s="24">
        <f t="shared" si="0"/>
        <v>9383</v>
      </c>
      <c r="E62" s="24">
        <f t="shared" si="0"/>
        <v>9383</v>
      </c>
    </row>
    <row r="63" spans="1:5" s="10" customFormat="1" ht="24" x14ac:dyDescent="0.2">
      <c r="A63" s="31" t="s">
        <v>86</v>
      </c>
      <c r="B63" s="5" t="s">
        <v>87</v>
      </c>
      <c r="C63" s="52">
        <f t="shared" si="0"/>
        <v>9383</v>
      </c>
      <c r="D63" s="52">
        <f t="shared" si="0"/>
        <v>9383</v>
      </c>
      <c r="E63" s="52">
        <f t="shared" si="0"/>
        <v>9383</v>
      </c>
    </row>
    <row r="64" spans="1:5" s="10" customFormat="1" ht="38.25" customHeight="1" x14ac:dyDescent="0.2">
      <c r="A64" s="32" t="s">
        <v>46</v>
      </c>
      <c r="B64" s="4" t="s">
        <v>45</v>
      </c>
      <c r="C64" s="23">
        <v>9383</v>
      </c>
      <c r="D64" s="23">
        <v>9383</v>
      </c>
      <c r="E64" s="23">
        <v>9383</v>
      </c>
    </row>
    <row r="65" spans="1:5" s="10" customFormat="1" ht="35.25" customHeight="1" x14ac:dyDescent="0.2">
      <c r="A65" s="31" t="s">
        <v>14</v>
      </c>
      <c r="B65" s="5" t="s">
        <v>88</v>
      </c>
      <c r="C65" s="24">
        <f>C68+C75+C66</f>
        <v>9461.5000000000018</v>
      </c>
      <c r="D65" s="24">
        <f>D68+D75+D66</f>
        <v>9510</v>
      </c>
      <c r="E65" s="24">
        <f>E68+E75+E66</f>
        <v>9443.2000000000007</v>
      </c>
    </row>
    <row r="66" spans="1:5" s="10" customFormat="1" ht="48" customHeight="1" x14ac:dyDescent="0.2">
      <c r="A66" s="32" t="s">
        <v>274</v>
      </c>
      <c r="B66" s="20" t="s">
        <v>273</v>
      </c>
      <c r="C66" s="52">
        <f t="shared" ref="C66:E66" si="1">C67</f>
        <v>142.6</v>
      </c>
      <c r="D66" s="52">
        <f t="shared" si="1"/>
        <v>142.6</v>
      </c>
      <c r="E66" s="52">
        <f t="shared" si="1"/>
        <v>142.6</v>
      </c>
    </row>
    <row r="67" spans="1:5" s="10" customFormat="1" ht="35.25" customHeight="1" x14ac:dyDescent="0.2">
      <c r="A67" s="21" t="s">
        <v>272</v>
      </c>
      <c r="B67" s="20" t="s">
        <v>271</v>
      </c>
      <c r="C67" s="25">
        <v>142.6</v>
      </c>
      <c r="D67" s="25">
        <v>142.6</v>
      </c>
      <c r="E67" s="25">
        <v>142.6</v>
      </c>
    </row>
    <row r="68" spans="1:5" s="10" customFormat="1" ht="72" x14ac:dyDescent="0.2">
      <c r="A68" s="31" t="s">
        <v>89</v>
      </c>
      <c r="B68" s="47" t="s">
        <v>91</v>
      </c>
      <c r="C68" s="52">
        <f>C69+C73+C71</f>
        <v>8574.9000000000015</v>
      </c>
      <c r="D68" s="52">
        <f>D69+D73+D71</f>
        <v>8653.4</v>
      </c>
      <c r="E68" s="52">
        <f>E69+E73+E71</f>
        <v>8596.6</v>
      </c>
    </row>
    <row r="69" spans="1:5" s="10" customFormat="1" ht="48" x14ac:dyDescent="0.2">
      <c r="A69" s="21" t="s">
        <v>90</v>
      </c>
      <c r="B69" s="56" t="s">
        <v>92</v>
      </c>
      <c r="C69" s="53">
        <f>C70</f>
        <v>6697.8</v>
      </c>
      <c r="D69" s="53">
        <f>D70</f>
        <v>6763.7</v>
      </c>
      <c r="E69" s="53">
        <f>E70</f>
        <v>6832.2</v>
      </c>
    </row>
    <row r="70" spans="1:5" s="10" customFormat="1" ht="59.25" customHeight="1" x14ac:dyDescent="0.2">
      <c r="A70" s="21" t="s">
        <v>186</v>
      </c>
      <c r="B70" s="61" t="s">
        <v>185</v>
      </c>
      <c r="C70" s="25">
        <v>6697.8</v>
      </c>
      <c r="D70" s="25">
        <v>6763.7</v>
      </c>
      <c r="E70" s="25">
        <v>6832.2</v>
      </c>
    </row>
    <row r="71" spans="1:5" s="10" customFormat="1" ht="60" x14ac:dyDescent="0.2">
      <c r="A71" s="32" t="s">
        <v>223</v>
      </c>
      <c r="B71" s="4" t="s">
        <v>224</v>
      </c>
      <c r="C71" s="53">
        <f>C72</f>
        <v>272.7</v>
      </c>
      <c r="D71" s="53">
        <f>D72</f>
        <v>285.3</v>
      </c>
      <c r="E71" s="53">
        <f>E72</f>
        <v>160</v>
      </c>
    </row>
    <row r="72" spans="1:5" s="10" customFormat="1" ht="48" customHeight="1" x14ac:dyDescent="0.2">
      <c r="A72" s="21" t="s">
        <v>230</v>
      </c>
      <c r="B72" s="4" t="s">
        <v>231</v>
      </c>
      <c r="C72" s="25">
        <v>272.7</v>
      </c>
      <c r="D72" s="25">
        <v>285.3</v>
      </c>
      <c r="E72" s="25">
        <v>160</v>
      </c>
    </row>
    <row r="73" spans="1:5" s="10" customFormat="1" ht="26.25" customHeight="1" x14ac:dyDescent="0.2">
      <c r="A73" s="32" t="s">
        <v>93</v>
      </c>
      <c r="B73" s="4" t="s">
        <v>94</v>
      </c>
      <c r="C73" s="53">
        <f>C74</f>
        <v>1604.4</v>
      </c>
      <c r="D73" s="53">
        <f>D74</f>
        <v>1604.4</v>
      </c>
      <c r="E73" s="53">
        <f>E74</f>
        <v>1604.4</v>
      </c>
    </row>
    <row r="74" spans="1:5" s="10" customFormat="1" ht="28.5" customHeight="1" x14ac:dyDescent="0.2">
      <c r="A74" s="32" t="s">
        <v>188</v>
      </c>
      <c r="B74" s="20" t="s">
        <v>187</v>
      </c>
      <c r="C74" s="25">
        <v>1604.4</v>
      </c>
      <c r="D74" s="25">
        <v>1604.4</v>
      </c>
      <c r="E74" s="25">
        <v>1604.4</v>
      </c>
    </row>
    <row r="75" spans="1:5" s="10" customFormat="1" ht="61.5" customHeight="1" x14ac:dyDescent="0.2">
      <c r="A75" s="31" t="s">
        <v>95</v>
      </c>
      <c r="B75" s="47" t="s">
        <v>97</v>
      </c>
      <c r="C75" s="52">
        <f>C76+C78</f>
        <v>744</v>
      </c>
      <c r="D75" s="52">
        <f>D76+D78</f>
        <v>714</v>
      </c>
      <c r="E75" s="52">
        <f>E76+E78</f>
        <v>704</v>
      </c>
    </row>
    <row r="76" spans="1:5" s="10" customFormat="1" ht="60" x14ac:dyDescent="0.2">
      <c r="A76" s="32" t="s">
        <v>96</v>
      </c>
      <c r="B76" s="15" t="s">
        <v>98</v>
      </c>
      <c r="C76" s="53">
        <f>C77</f>
        <v>650</v>
      </c>
      <c r="D76" s="53">
        <f>D77</f>
        <v>620</v>
      </c>
      <c r="E76" s="53">
        <f>E77</f>
        <v>610</v>
      </c>
    </row>
    <row r="77" spans="1:5" s="10" customFormat="1" ht="47.25" customHeight="1" x14ac:dyDescent="0.2">
      <c r="A77" s="40" t="s">
        <v>190</v>
      </c>
      <c r="B77" s="4" t="s">
        <v>189</v>
      </c>
      <c r="C77" s="23">
        <v>650</v>
      </c>
      <c r="D77" s="23">
        <v>620</v>
      </c>
      <c r="E77" s="23">
        <v>610</v>
      </c>
    </row>
    <row r="78" spans="1:5" s="10" customFormat="1" ht="72.75" customHeight="1" x14ac:dyDescent="0.2">
      <c r="A78" s="40" t="s">
        <v>99</v>
      </c>
      <c r="B78" s="15" t="s">
        <v>100</v>
      </c>
      <c r="C78" s="53">
        <f>C79</f>
        <v>94</v>
      </c>
      <c r="D78" s="53">
        <f>D79</f>
        <v>94</v>
      </c>
      <c r="E78" s="53">
        <f>E79</f>
        <v>94</v>
      </c>
    </row>
    <row r="79" spans="1:5" s="10" customFormat="1" ht="72" customHeight="1" x14ac:dyDescent="0.2">
      <c r="A79" s="40" t="s">
        <v>192</v>
      </c>
      <c r="B79" s="15" t="s">
        <v>191</v>
      </c>
      <c r="C79" s="23">
        <v>94</v>
      </c>
      <c r="D79" s="23">
        <v>94</v>
      </c>
      <c r="E79" s="23">
        <v>94</v>
      </c>
    </row>
    <row r="80" spans="1:5" s="10" customFormat="1" ht="24" customHeight="1" x14ac:dyDescent="0.2">
      <c r="A80" s="31" t="s">
        <v>15</v>
      </c>
      <c r="B80" s="5" t="s">
        <v>101</v>
      </c>
      <c r="C80" s="24">
        <f>C81+C84</f>
        <v>288.10000000000002</v>
      </c>
      <c r="D80" s="24">
        <f>D81+D84</f>
        <v>288.10000000000002</v>
      </c>
      <c r="E80" s="24">
        <f>E81+E84</f>
        <v>288.10000000000002</v>
      </c>
    </row>
    <row r="81" spans="1:5" s="10" customFormat="1" ht="13.5" customHeight="1" x14ac:dyDescent="0.2">
      <c r="A81" s="31" t="s">
        <v>102</v>
      </c>
      <c r="B81" s="5" t="s">
        <v>104</v>
      </c>
      <c r="C81" s="52">
        <f t="shared" ref="C81:E82" si="2">C82</f>
        <v>11</v>
      </c>
      <c r="D81" s="52">
        <f t="shared" si="2"/>
        <v>11</v>
      </c>
      <c r="E81" s="52">
        <f t="shared" si="2"/>
        <v>11</v>
      </c>
    </row>
    <row r="82" spans="1:5" s="10" customFormat="1" ht="12" x14ac:dyDescent="0.2">
      <c r="A82" s="32" t="s">
        <v>103</v>
      </c>
      <c r="B82" s="4" t="s">
        <v>105</v>
      </c>
      <c r="C82" s="53">
        <f t="shared" si="2"/>
        <v>11</v>
      </c>
      <c r="D82" s="53">
        <f t="shared" si="2"/>
        <v>11</v>
      </c>
      <c r="E82" s="53">
        <f t="shared" si="2"/>
        <v>11</v>
      </c>
    </row>
    <row r="83" spans="1:5" s="10" customFormat="1" ht="26.25" customHeight="1" x14ac:dyDescent="0.2">
      <c r="A83" s="32" t="s">
        <v>194</v>
      </c>
      <c r="B83" s="4" t="s">
        <v>193</v>
      </c>
      <c r="C83" s="23">
        <v>11</v>
      </c>
      <c r="D83" s="23">
        <v>11</v>
      </c>
      <c r="E83" s="23">
        <v>11</v>
      </c>
    </row>
    <row r="84" spans="1:5" s="10" customFormat="1" ht="12" x14ac:dyDescent="0.2">
      <c r="A84" s="31" t="s">
        <v>107</v>
      </c>
      <c r="B84" s="5" t="s">
        <v>108</v>
      </c>
      <c r="C84" s="52">
        <f t="shared" ref="C84:E85" si="3">C85</f>
        <v>277.10000000000002</v>
      </c>
      <c r="D84" s="52">
        <f t="shared" si="3"/>
        <v>277.10000000000002</v>
      </c>
      <c r="E84" s="52">
        <f t="shared" si="3"/>
        <v>277.10000000000002</v>
      </c>
    </row>
    <row r="85" spans="1:5" s="10" customFormat="1" ht="24" x14ac:dyDescent="0.2">
      <c r="A85" s="32" t="s">
        <v>106</v>
      </c>
      <c r="B85" s="4" t="s">
        <v>109</v>
      </c>
      <c r="C85" s="53">
        <f t="shared" si="3"/>
        <v>277.10000000000002</v>
      </c>
      <c r="D85" s="53">
        <f t="shared" si="3"/>
        <v>277.10000000000002</v>
      </c>
      <c r="E85" s="53">
        <f t="shared" si="3"/>
        <v>277.10000000000002</v>
      </c>
    </row>
    <row r="86" spans="1:5" s="10" customFormat="1" ht="26.25" customHeight="1" x14ac:dyDescent="0.2">
      <c r="A86" s="32" t="s">
        <v>196</v>
      </c>
      <c r="B86" s="4" t="s">
        <v>195</v>
      </c>
      <c r="C86" s="23">
        <v>277.10000000000002</v>
      </c>
      <c r="D86" s="23">
        <v>277.10000000000002</v>
      </c>
      <c r="E86" s="23">
        <v>277.10000000000002</v>
      </c>
    </row>
    <row r="87" spans="1:5" s="10" customFormat="1" ht="24" x14ac:dyDescent="0.2">
      <c r="A87" s="31" t="s">
        <v>16</v>
      </c>
      <c r="B87" s="5" t="s">
        <v>110</v>
      </c>
      <c r="C87" s="24">
        <f>C94+C88</f>
        <v>1903.2</v>
      </c>
      <c r="D87" s="24">
        <f>D94+D88</f>
        <v>1737.5</v>
      </c>
      <c r="E87" s="24">
        <f>E94+E88</f>
        <v>1701.5</v>
      </c>
    </row>
    <row r="88" spans="1:5" s="10" customFormat="1" ht="24" customHeight="1" x14ac:dyDescent="0.2">
      <c r="A88" s="21" t="s">
        <v>225</v>
      </c>
      <c r="B88" s="4" t="s">
        <v>232</v>
      </c>
      <c r="C88" s="53">
        <f>C89+C91</f>
        <v>1124.2</v>
      </c>
      <c r="D88" s="53">
        <f>D89+D91</f>
        <v>1124.2</v>
      </c>
      <c r="E88" s="53">
        <f>E89+E91</f>
        <v>1124.2</v>
      </c>
    </row>
    <row r="89" spans="1:5" s="10" customFormat="1" ht="24" x14ac:dyDescent="0.2">
      <c r="A89" s="71" t="s">
        <v>226</v>
      </c>
      <c r="B89" s="4" t="s">
        <v>227</v>
      </c>
      <c r="C89" s="53">
        <f>C90</f>
        <v>970.7</v>
      </c>
      <c r="D89" s="53">
        <f>D90</f>
        <v>970.7</v>
      </c>
      <c r="E89" s="53">
        <f>E90</f>
        <v>970.7</v>
      </c>
    </row>
    <row r="90" spans="1:5" s="10" customFormat="1" ht="38.25" customHeight="1" x14ac:dyDescent="0.2">
      <c r="A90" s="42" t="s">
        <v>234</v>
      </c>
      <c r="B90" s="4" t="s">
        <v>233</v>
      </c>
      <c r="C90" s="25">
        <v>970.7</v>
      </c>
      <c r="D90" s="25">
        <v>970.7</v>
      </c>
      <c r="E90" s="25">
        <v>970.7</v>
      </c>
    </row>
    <row r="91" spans="1:5" s="10" customFormat="1" ht="50.25" customHeight="1" x14ac:dyDescent="0.2">
      <c r="A91" s="42" t="s">
        <v>228</v>
      </c>
      <c r="B91" s="4" t="s">
        <v>235</v>
      </c>
      <c r="C91" s="53">
        <f t="shared" ref="C91:E92" si="4">C92</f>
        <v>153.5</v>
      </c>
      <c r="D91" s="53">
        <f t="shared" si="4"/>
        <v>153.5</v>
      </c>
      <c r="E91" s="53">
        <f t="shared" si="4"/>
        <v>153.5</v>
      </c>
    </row>
    <row r="92" spans="1:5" s="10" customFormat="1" ht="48" customHeight="1" x14ac:dyDescent="0.2">
      <c r="A92" s="72" t="s">
        <v>229</v>
      </c>
      <c r="B92" s="4" t="s">
        <v>236</v>
      </c>
      <c r="C92" s="53">
        <f t="shared" si="4"/>
        <v>153.5</v>
      </c>
      <c r="D92" s="53">
        <f t="shared" si="4"/>
        <v>153.5</v>
      </c>
      <c r="E92" s="53">
        <f t="shared" si="4"/>
        <v>153.5</v>
      </c>
    </row>
    <row r="93" spans="1:5" s="10" customFormat="1" ht="60.75" customHeight="1" x14ac:dyDescent="0.2">
      <c r="A93" s="42" t="s">
        <v>237</v>
      </c>
      <c r="B93" s="4" t="s">
        <v>238</v>
      </c>
      <c r="C93" s="25">
        <v>153.5</v>
      </c>
      <c r="D93" s="25">
        <v>153.5</v>
      </c>
      <c r="E93" s="25">
        <v>153.5</v>
      </c>
    </row>
    <row r="94" spans="1:5" s="10" customFormat="1" ht="24" x14ac:dyDescent="0.2">
      <c r="A94" s="7" t="s">
        <v>112</v>
      </c>
      <c r="B94" s="4" t="s">
        <v>111</v>
      </c>
      <c r="C94" s="53">
        <f>C95</f>
        <v>779</v>
      </c>
      <c r="D94" s="53">
        <f>D95</f>
        <v>613.29999999999995</v>
      </c>
      <c r="E94" s="53">
        <f>E95</f>
        <v>577.29999999999995</v>
      </c>
    </row>
    <row r="95" spans="1:5" s="10" customFormat="1" ht="37.5" customHeight="1" x14ac:dyDescent="0.2">
      <c r="A95" s="32" t="s">
        <v>198</v>
      </c>
      <c r="B95" s="4" t="s">
        <v>197</v>
      </c>
      <c r="C95" s="25">
        <v>779</v>
      </c>
      <c r="D95" s="25">
        <v>613.29999999999995</v>
      </c>
      <c r="E95" s="25">
        <v>577.29999999999995</v>
      </c>
    </row>
    <row r="96" spans="1:5" s="10" customFormat="1" ht="12" x14ac:dyDescent="0.2">
      <c r="A96" s="33" t="s">
        <v>17</v>
      </c>
      <c r="B96" s="27" t="s">
        <v>113</v>
      </c>
      <c r="C96" s="24">
        <f>C97+C112</f>
        <v>1051.8</v>
      </c>
      <c r="D96" s="24">
        <f>D97+D112</f>
        <v>1047</v>
      </c>
      <c r="E96" s="24">
        <f>E97+E112</f>
        <v>1049.3</v>
      </c>
    </row>
    <row r="97" spans="1:5" s="10" customFormat="1" ht="27.75" customHeight="1" x14ac:dyDescent="0.2">
      <c r="A97" s="33" t="s">
        <v>114</v>
      </c>
      <c r="B97" s="27" t="s">
        <v>115</v>
      </c>
      <c r="C97" s="54">
        <f>C98+C100+C106+C108+C110+C104+C102</f>
        <v>251.8</v>
      </c>
      <c r="D97" s="54">
        <f>D98+D100+D106+D108+D110+D104+D102</f>
        <v>247.00000000000003</v>
      </c>
      <c r="E97" s="54">
        <f>E98+E100+E106+E108+E110+E104+E102</f>
        <v>249.3</v>
      </c>
    </row>
    <row r="98" spans="1:5" s="10" customFormat="1" ht="37.5" customHeight="1" x14ac:dyDescent="0.2">
      <c r="A98" s="48" t="s">
        <v>116</v>
      </c>
      <c r="B98" s="66" t="s">
        <v>117</v>
      </c>
      <c r="C98" s="55">
        <f>C99</f>
        <v>16.8</v>
      </c>
      <c r="D98" s="55">
        <f>D99</f>
        <v>17.3</v>
      </c>
      <c r="E98" s="55">
        <f>E99</f>
        <v>16.8</v>
      </c>
    </row>
    <row r="99" spans="1:5" s="10" customFormat="1" ht="60" x14ac:dyDescent="0.2">
      <c r="A99" s="41" t="s">
        <v>39</v>
      </c>
      <c r="B99" s="38" t="s">
        <v>51</v>
      </c>
      <c r="C99" s="28">
        <v>16.8</v>
      </c>
      <c r="D99" s="25">
        <v>17.3</v>
      </c>
      <c r="E99" s="25">
        <v>16.8</v>
      </c>
    </row>
    <row r="100" spans="1:5" s="10" customFormat="1" ht="63" customHeight="1" x14ac:dyDescent="0.2">
      <c r="A100" s="41" t="s">
        <v>118</v>
      </c>
      <c r="B100" s="38" t="s">
        <v>119</v>
      </c>
      <c r="C100" s="55">
        <f>C101</f>
        <v>26.1</v>
      </c>
      <c r="D100" s="55">
        <f>D101</f>
        <v>21.1</v>
      </c>
      <c r="E100" s="55">
        <f>E101</f>
        <v>23.6</v>
      </c>
    </row>
    <row r="101" spans="1:5" s="10" customFormat="1" ht="72" customHeight="1" x14ac:dyDescent="0.2">
      <c r="A101" s="41" t="s">
        <v>40</v>
      </c>
      <c r="B101" s="38" t="s">
        <v>52</v>
      </c>
      <c r="C101" s="28">
        <v>26.1</v>
      </c>
      <c r="D101" s="28">
        <v>21.1</v>
      </c>
      <c r="E101" s="28">
        <v>23.6</v>
      </c>
    </row>
    <row r="102" spans="1:5" s="10" customFormat="1" ht="38.25" customHeight="1" x14ac:dyDescent="0.2">
      <c r="A102" s="41" t="s">
        <v>120</v>
      </c>
      <c r="B102" s="65" t="s">
        <v>121</v>
      </c>
      <c r="C102" s="55">
        <f>C103</f>
        <v>3</v>
      </c>
      <c r="D102" s="55">
        <f>D103</f>
        <v>3</v>
      </c>
      <c r="E102" s="55">
        <f>E103</f>
        <v>3</v>
      </c>
    </row>
    <row r="103" spans="1:5" s="10" customFormat="1" ht="60" x14ac:dyDescent="0.2">
      <c r="A103" s="41" t="s">
        <v>41</v>
      </c>
      <c r="B103" s="38" t="s">
        <v>53</v>
      </c>
      <c r="C103" s="28">
        <v>3</v>
      </c>
      <c r="D103" s="28">
        <v>3</v>
      </c>
      <c r="E103" s="28">
        <v>3</v>
      </c>
    </row>
    <row r="104" spans="1:5" s="10" customFormat="1" ht="51.75" customHeight="1" x14ac:dyDescent="0.2">
      <c r="A104" s="58" t="s">
        <v>169</v>
      </c>
      <c r="B104" s="67" t="s">
        <v>170</v>
      </c>
      <c r="C104" s="55">
        <f>C105</f>
        <v>5.3</v>
      </c>
      <c r="D104" s="55">
        <f>D105</f>
        <v>5.3</v>
      </c>
      <c r="E104" s="55">
        <f>E105</f>
        <v>5.3</v>
      </c>
    </row>
    <row r="105" spans="1:5" s="10" customFormat="1" ht="59.25" customHeight="1" x14ac:dyDescent="0.2">
      <c r="A105" s="42" t="s">
        <v>168</v>
      </c>
      <c r="B105" s="67" t="s">
        <v>171</v>
      </c>
      <c r="C105" s="28">
        <v>5.3</v>
      </c>
      <c r="D105" s="28">
        <v>5.3</v>
      </c>
      <c r="E105" s="28">
        <v>5.3</v>
      </c>
    </row>
    <row r="106" spans="1:5" s="10" customFormat="1" ht="50.25" customHeight="1" x14ac:dyDescent="0.2">
      <c r="A106" s="19" t="s">
        <v>122</v>
      </c>
      <c r="B106" s="39" t="s">
        <v>123</v>
      </c>
      <c r="C106" s="55">
        <f>C107</f>
        <v>18.2</v>
      </c>
      <c r="D106" s="55">
        <f>D107</f>
        <v>18.2</v>
      </c>
      <c r="E106" s="55">
        <f>E107</f>
        <v>18.2</v>
      </c>
    </row>
    <row r="107" spans="1:5" s="10" customFormat="1" ht="59.25" customHeight="1" x14ac:dyDescent="0.2">
      <c r="A107" s="7" t="s">
        <v>43</v>
      </c>
      <c r="B107" s="38" t="s">
        <v>54</v>
      </c>
      <c r="C107" s="28">
        <v>18.2</v>
      </c>
      <c r="D107" s="28">
        <v>18.2</v>
      </c>
      <c r="E107" s="28">
        <v>18.2</v>
      </c>
    </row>
    <row r="108" spans="1:5" s="10" customFormat="1" ht="39.75" customHeight="1" x14ac:dyDescent="0.2">
      <c r="A108" s="7" t="s">
        <v>124</v>
      </c>
      <c r="B108" s="38" t="s">
        <v>125</v>
      </c>
      <c r="C108" s="55">
        <f>C109</f>
        <v>17.7</v>
      </c>
      <c r="D108" s="55">
        <f>D109</f>
        <v>17.7</v>
      </c>
      <c r="E108" s="55">
        <f>E109</f>
        <v>17.7</v>
      </c>
    </row>
    <row r="109" spans="1:5" s="10" customFormat="1" ht="48.75" customHeight="1" x14ac:dyDescent="0.2">
      <c r="A109" s="42" t="s">
        <v>44</v>
      </c>
      <c r="B109" s="38" t="s">
        <v>55</v>
      </c>
      <c r="C109" s="28">
        <v>17.7</v>
      </c>
      <c r="D109" s="28">
        <v>17.7</v>
      </c>
      <c r="E109" s="28">
        <v>17.7</v>
      </c>
    </row>
    <row r="110" spans="1:5" s="10" customFormat="1" ht="50.25" customHeight="1" x14ac:dyDescent="0.2">
      <c r="A110" s="49" t="s">
        <v>126</v>
      </c>
      <c r="B110" s="38" t="s">
        <v>127</v>
      </c>
      <c r="C110" s="55">
        <f>C111</f>
        <v>164.7</v>
      </c>
      <c r="D110" s="55">
        <f>D111</f>
        <v>164.4</v>
      </c>
      <c r="E110" s="55">
        <f>E111</f>
        <v>164.7</v>
      </c>
    </row>
    <row r="111" spans="1:5" s="10" customFormat="1" ht="61.5" customHeight="1" x14ac:dyDescent="0.2">
      <c r="A111" s="43" t="s">
        <v>42</v>
      </c>
      <c r="B111" s="38" t="s">
        <v>56</v>
      </c>
      <c r="C111" s="28">
        <v>164.7</v>
      </c>
      <c r="D111" s="28">
        <v>164.4</v>
      </c>
      <c r="E111" s="28">
        <v>164.7</v>
      </c>
    </row>
    <row r="112" spans="1:5" s="10" customFormat="1" ht="15.75" customHeight="1" x14ac:dyDescent="0.2">
      <c r="A112" s="57" t="s">
        <v>159</v>
      </c>
      <c r="B112" s="62" t="s">
        <v>160</v>
      </c>
      <c r="C112" s="55">
        <f>C113</f>
        <v>800</v>
      </c>
      <c r="D112" s="55">
        <f>D113</f>
        <v>800</v>
      </c>
      <c r="E112" s="55">
        <f>E113</f>
        <v>800</v>
      </c>
    </row>
    <row r="113" spans="1:5" s="10" customFormat="1" ht="120.75" customHeight="1" x14ac:dyDescent="0.2">
      <c r="A113" s="40" t="s">
        <v>161</v>
      </c>
      <c r="B113" s="15" t="s">
        <v>270</v>
      </c>
      <c r="C113" s="28">
        <v>800</v>
      </c>
      <c r="D113" s="28">
        <v>800</v>
      </c>
      <c r="E113" s="28">
        <v>800</v>
      </c>
    </row>
    <row r="114" spans="1:5" s="10" customFormat="1" ht="12" x14ac:dyDescent="0.2">
      <c r="A114" s="31" t="s">
        <v>24</v>
      </c>
      <c r="B114" s="62" t="s">
        <v>128</v>
      </c>
      <c r="C114" s="24">
        <f t="shared" ref="C114:E115" si="5">C115</f>
        <v>7567</v>
      </c>
      <c r="D114" s="24">
        <f t="shared" si="5"/>
        <v>60</v>
      </c>
      <c r="E114" s="24">
        <f t="shared" si="5"/>
        <v>40</v>
      </c>
    </row>
    <row r="115" spans="1:5" s="10" customFormat="1" ht="12" x14ac:dyDescent="0.2">
      <c r="A115" s="32" t="s">
        <v>58</v>
      </c>
      <c r="B115" s="4" t="s">
        <v>57</v>
      </c>
      <c r="C115" s="53">
        <f t="shared" si="5"/>
        <v>7567</v>
      </c>
      <c r="D115" s="53">
        <f t="shared" si="5"/>
        <v>60</v>
      </c>
      <c r="E115" s="53">
        <f t="shared" si="5"/>
        <v>40</v>
      </c>
    </row>
    <row r="116" spans="1:5" s="10" customFormat="1" ht="12" customHeight="1" x14ac:dyDescent="0.2">
      <c r="A116" s="35" t="s">
        <v>200</v>
      </c>
      <c r="B116" s="4" t="s">
        <v>199</v>
      </c>
      <c r="C116" s="25">
        <v>7567</v>
      </c>
      <c r="D116" s="23">
        <v>60</v>
      </c>
      <c r="E116" s="23">
        <v>40</v>
      </c>
    </row>
    <row r="117" spans="1:5" s="10" customFormat="1" ht="12" x14ac:dyDescent="0.2">
      <c r="A117" s="34" t="s">
        <v>18</v>
      </c>
      <c r="B117" s="63" t="s">
        <v>4</v>
      </c>
      <c r="C117" s="24">
        <f>C118</f>
        <v>592762.89999999991</v>
      </c>
      <c r="D117" s="24">
        <f>D118</f>
        <v>501526.6</v>
      </c>
      <c r="E117" s="24">
        <f>E118</f>
        <v>504679.4</v>
      </c>
    </row>
    <row r="118" spans="1:5" s="10" customFormat="1" ht="36" x14ac:dyDescent="0.2">
      <c r="A118" s="34" t="s">
        <v>35</v>
      </c>
      <c r="B118" s="75" t="s">
        <v>129</v>
      </c>
      <c r="C118" s="24">
        <f>C119+C145</f>
        <v>592762.89999999991</v>
      </c>
      <c r="D118" s="24">
        <f>D119+D145</f>
        <v>501526.6</v>
      </c>
      <c r="E118" s="24">
        <f>E119+E145</f>
        <v>504679.4</v>
      </c>
    </row>
    <row r="119" spans="1:5" s="10" customFormat="1" ht="24" x14ac:dyDescent="0.2">
      <c r="A119" s="34" t="s">
        <v>37</v>
      </c>
      <c r="B119" s="64" t="s">
        <v>36</v>
      </c>
      <c r="C119" s="24">
        <f>C120+C126+C130+C132+C128</f>
        <v>228635.3</v>
      </c>
      <c r="D119" s="24">
        <f>D120+D126+D130+D132+D128</f>
        <v>137196.4</v>
      </c>
      <c r="E119" s="24">
        <f>E120+E126+E130+E132+E128</f>
        <v>139118.5</v>
      </c>
    </row>
    <row r="120" spans="1:5" s="10" customFormat="1" ht="62.25" customHeight="1" x14ac:dyDescent="0.2">
      <c r="A120" s="21" t="s">
        <v>130</v>
      </c>
      <c r="B120" s="18" t="s">
        <v>131</v>
      </c>
      <c r="C120" s="53">
        <f>C121</f>
        <v>56015.299999999996</v>
      </c>
      <c r="D120" s="53">
        <f>D121</f>
        <v>58256</v>
      </c>
      <c r="E120" s="53">
        <f>E121</f>
        <v>60586.2</v>
      </c>
    </row>
    <row r="121" spans="1:5" s="10" customFormat="1" ht="59.25" customHeight="1" x14ac:dyDescent="0.2">
      <c r="A121" s="21" t="s">
        <v>202</v>
      </c>
      <c r="B121" s="18" t="s">
        <v>201</v>
      </c>
      <c r="C121" s="53">
        <f>C123+C124+C125</f>
        <v>56015.299999999996</v>
      </c>
      <c r="D121" s="53">
        <f>D123+D124+D125</f>
        <v>58256</v>
      </c>
      <c r="E121" s="53">
        <f>E123+E124+E125</f>
        <v>60586.2</v>
      </c>
    </row>
    <row r="122" spans="1:5" s="10" customFormat="1" ht="12" x14ac:dyDescent="0.2">
      <c r="A122" s="21"/>
      <c r="B122" s="18" t="s">
        <v>132</v>
      </c>
      <c r="C122" s="46"/>
      <c r="D122" s="46"/>
      <c r="E122" s="46"/>
    </row>
    <row r="123" spans="1:5" s="10" customFormat="1" ht="36" x14ac:dyDescent="0.2">
      <c r="A123" s="21"/>
      <c r="B123" s="4" t="s">
        <v>166</v>
      </c>
      <c r="C123" s="80">
        <v>8533.5</v>
      </c>
      <c r="D123" s="80">
        <v>8874.9</v>
      </c>
      <c r="E123" s="80">
        <v>9229.9</v>
      </c>
    </row>
    <row r="124" spans="1:5" s="10" customFormat="1" ht="24" x14ac:dyDescent="0.2">
      <c r="A124" s="21"/>
      <c r="B124" s="4" t="s">
        <v>133</v>
      </c>
      <c r="C124" s="25">
        <v>44344.7</v>
      </c>
      <c r="D124" s="25">
        <v>46118.5</v>
      </c>
      <c r="E124" s="25">
        <v>47963.199999999997</v>
      </c>
    </row>
    <row r="125" spans="1:5" s="10" customFormat="1" ht="36" x14ac:dyDescent="0.2">
      <c r="A125" s="21"/>
      <c r="B125" s="4" t="s">
        <v>134</v>
      </c>
      <c r="C125" s="25">
        <v>3137.1</v>
      </c>
      <c r="D125" s="25">
        <v>3262.6</v>
      </c>
      <c r="E125" s="25">
        <v>3393.1</v>
      </c>
    </row>
    <row r="126" spans="1:5" s="10" customFormat="1" ht="36" customHeight="1" x14ac:dyDescent="0.2">
      <c r="A126" s="21" t="s">
        <v>135</v>
      </c>
      <c r="B126" s="4" t="s">
        <v>138</v>
      </c>
      <c r="C126" s="53">
        <f>C127</f>
        <v>9151.6</v>
      </c>
      <c r="D126" s="53">
        <f>D127</f>
        <v>8927.9</v>
      </c>
      <c r="E126" s="53">
        <f>E127</f>
        <v>8519.7999999999993</v>
      </c>
    </row>
    <row r="127" spans="1:5" s="10" customFormat="1" ht="47.25" customHeight="1" x14ac:dyDescent="0.2">
      <c r="A127" s="21" t="s">
        <v>204</v>
      </c>
      <c r="B127" s="4" t="s">
        <v>203</v>
      </c>
      <c r="C127" s="25">
        <v>9151.6</v>
      </c>
      <c r="D127" s="25">
        <v>8927.9</v>
      </c>
      <c r="E127" s="25">
        <v>8519.7999999999993</v>
      </c>
    </row>
    <row r="128" spans="1:5" s="10" customFormat="1" ht="48" customHeight="1" x14ac:dyDescent="0.2">
      <c r="A128" s="21" t="s">
        <v>261</v>
      </c>
      <c r="B128" s="4" t="s">
        <v>262</v>
      </c>
      <c r="C128" s="53">
        <f>C129</f>
        <v>78907.7</v>
      </c>
      <c r="D128" s="53">
        <f>D129</f>
        <v>0</v>
      </c>
      <c r="E128" s="53">
        <f>E129</f>
        <v>0</v>
      </c>
    </row>
    <row r="129" spans="1:5" s="10" customFormat="1" ht="51.75" customHeight="1" x14ac:dyDescent="0.2">
      <c r="A129" s="21" t="s">
        <v>260</v>
      </c>
      <c r="B129" s="4" t="s">
        <v>259</v>
      </c>
      <c r="C129" s="25">
        <v>78907.7</v>
      </c>
      <c r="D129" s="25">
        <v>0</v>
      </c>
      <c r="E129" s="25">
        <v>0</v>
      </c>
    </row>
    <row r="130" spans="1:5" s="10" customFormat="1" ht="23.25" customHeight="1" x14ac:dyDescent="0.2">
      <c r="A130" s="73" t="s">
        <v>136</v>
      </c>
      <c r="B130" s="20" t="s">
        <v>139</v>
      </c>
      <c r="C130" s="53">
        <f>C131</f>
        <v>5449.5</v>
      </c>
      <c r="D130" s="53">
        <f>D131</f>
        <v>0</v>
      </c>
      <c r="E130" s="53">
        <f>E131</f>
        <v>0</v>
      </c>
    </row>
    <row r="131" spans="1:5" s="10" customFormat="1" ht="25.5" customHeight="1" x14ac:dyDescent="0.2">
      <c r="A131" s="73" t="s">
        <v>206</v>
      </c>
      <c r="B131" s="81" t="s">
        <v>205</v>
      </c>
      <c r="C131" s="25">
        <v>5449.5</v>
      </c>
      <c r="D131" s="25">
        <v>0</v>
      </c>
      <c r="E131" s="25">
        <v>0</v>
      </c>
    </row>
    <row r="132" spans="1:5" s="10" customFormat="1" ht="12" x14ac:dyDescent="0.2">
      <c r="A132" s="21" t="s">
        <v>137</v>
      </c>
      <c r="B132" s="38" t="s">
        <v>140</v>
      </c>
      <c r="C132" s="53">
        <f>C133</f>
        <v>79111.200000000012</v>
      </c>
      <c r="D132" s="53">
        <f>D133</f>
        <v>70012.5</v>
      </c>
      <c r="E132" s="53">
        <f>E133</f>
        <v>70012.5</v>
      </c>
    </row>
    <row r="133" spans="1:5" s="10" customFormat="1" ht="12.75" customHeight="1" x14ac:dyDescent="0.2">
      <c r="A133" s="35" t="s">
        <v>208</v>
      </c>
      <c r="B133" s="38" t="s">
        <v>207</v>
      </c>
      <c r="C133" s="53">
        <f>SUM(C135:C144)</f>
        <v>79111.200000000012</v>
      </c>
      <c r="D133" s="53">
        <f>SUM(D135:D144)</f>
        <v>70012.5</v>
      </c>
      <c r="E133" s="53">
        <f>SUM(E135:E144)</f>
        <v>70012.5</v>
      </c>
    </row>
    <row r="134" spans="1:5" s="10" customFormat="1" ht="12" x14ac:dyDescent="0.2">
      <c r="A134" s="21"/>
      <c r="B134" s="18" t="s">
        <v>132</v>
      </c>
      <c r="C134" s="25"/>
      <c r="D134" s="25"/>
      <c r="E134" s="25"/>
    </row>
    <row r="135" spans="1:5" s="10" customFormat="1" ht="60.75" customHeight="1" x14ac:dyDescent="0.2">
      <c r="A135" s="21"/>
      <c r="B135" s="4" t="s">
        <v>141</v>
      </c>
      <c r="C135" s="25">
        <v>1978.1</v>
      </c>
      <c r="D135" s="25">
        <v>1978.1</v>
      </c>
      <c r="E135" s="25">
        <v>1978.1</v>
      </c>
    </row>
    <row r="136" spans="1:5" s="10" customFormat="1" ht="24" x14ac:dyDescent="0.2">
      <c r="A136" s="21"/>
      <c r="B136" s="4" t="s">
        <v>142</v>
      </c>
      <c r="C136" s="25">
        <v>1401.4</v>
      </c>
      <c r="D136" s="25">
        <v>1401.4</v>
      </c>
      <c r="E136" s="25">
        <v>1401.4</v>
      </c>
    </row>
    <row r="137" spans="1:5" s="10" customFormat="1" ht="36" customHeight="1" x14ac:dyDescent="0.2">
      <c r="A137" s="21"/>
      <c r="B137" s="4" t="s">
        <v>143</v>
      </c>
      <c r="C137" s="25">
        <v>14671.9</v>
      </c>
      <c r="D137" s="25">
        <v>14671.9</v>
      </c>
      <c r="E137" s="25">
        <v>14671.9</v>
      </c>
    </row>
    <row r="138" spans="1:5" s="10" customFormat="1" ht="47.25" customHeight="1" x14ac:dyDescent="0.2">
      <c r="A138" s="21"/>
      <c r="B138" s="20" t="s">
        <v>144</v>
      </c>
      <c r="C138" s="25">
        <v>160.69999999999999</v>
      </c>
      <c r="D138" s="25">
        <v>160.69999999999999</v>
      </c>
      <c r="E138" s="25">
        <v>160.69999999999999</v>
      </c>
    </row>
    <row r="139" spans="1:5" s="10" customFormat="1" ht="24" x14ac:dyDescent="0.2">
      <c r="A139" s="21"/>
      <c r="B139" s="20" t="s">
        <v>145</v>
      </c>
      <c r="C139" s="25">
        <v>1076.2</v>
      </c>
      <c r="D139" s="25">
        <v>1076.2</v>
      </c>
      <c r="E139" s="25">
        <v>1076.2</v>
      </c>
    </row>
    <row r="140" spans="1:5" s="10" customFormat="1" ht="27" customHeight="1" x14ac:dyDescent="0.2">
      <c r="A140" s="21"/>
      <c r="B140" s="20" t="s">
        <v>146</v>
      </c>
      <c r="C140" s="25">
        <v>37502.9</v>
      </c>
      <c r="D140" s="25">
        <v>37502.9</v>
      </c>
      <c r="E140" s="25">
        <v>37502.9</v>
      </c>
    </row>
    <row r="141" spans="1:5" s="10" customFormat="1" ht="36.75" customHeight="1" x14ac:dyDescent="0.2">
      <c r="A141" s="21"/>
      <c r="B141" s="20" t="s">
        <v>147</v>
      </c>
      <c r="C141" s="25">
        <v>13221.3</v>
      </c>
      <c r="D141" s="25">
        <v>13221.3</v>
      </c>
      <c r="E141" s="25">
        <v>13221.3</v>
      </c>
    </row>
    <row r="142" spans="1:5" s="10" customFormat="1" ht="36.75" customHeight="1" x14ac:dyDescent="0.2">
      <c r="A142" s="21"/>
      <c r="B142" s="20" t="s">
        <v>175</v>
      </c>
      <c r="C142" s="25">
        <v>3832.1</v>
      </c>
      <c r="D142" s="25">
        <v>0</v>
      </c>
      <c r="E142" s="25">
        <v>0</v>
      </c>
    </row>
    <row r="143" spans="1:5" s="10" customFormat="1" ht="27" customHeight="1" x14ac:dyDescent="0.2">
      <c r="A143" s="21"/>
      <c r="B143" s="20" t="s">
        <v>176</v>
      </c>
      <c r="C143" s="25">
        <v>3781.6</v>
      </c>
      <c r="D143" s="25">
        <v>0</v>
      </c>
      <c r="E143" s="25">
        <v>0</v>
      </c>
    </row>
    <row r="144" spans="1:5" s="10" customFormat="1" ht="37.5" customHeight="1" x14ac:dyDescent="0.2">
      <c r="A144" s="21"/>
      <c r="B144" s="20" t="s">
        <v>263</v>
      </c>
      <c r="C144" s="25">
        <v>1485</v>
      </c>
      <c r="D144" s="25">
        <v>0</v>
      </c>
      <c r="E144" s="25">
        <v>0</v>
      </c>
    </row>
    <row r="145" spans="1:5" s="10" customFormat="1" ht="24" x14ac:dyDescent="0.2">
      <c r="A145" s="34" t="s">
        <v>38</v>
      </c>
      <c r="B145" s="68" t="s">
        <v>25</v>
      </c>
      <c r="C145" s="24">
        <f>C146+C150+C154+C156+C152+C148</f>
        <v>364127.6</v>
      </c>
      <c r="D145" s="24">
        <f>D146+D150+D154+D156+D152+D148</f>
        <v>364330.2</v>
      </c>
      <c r="E145" s="24">
        <f>E146+E150+E154+E156+E152+E148</f>
        <v>365560.9</v>
      </c>
    </row>
    <row r="146" spans="1:5" s="10" customFormat="1" ht="49.5" customHeight="1" x14ac:dyDescent="0.2">
      <c r="A146" s="17" t="s">
        <v>149</v>
      </c>
      <c r="B146" s="18" t="s">
        <v>155</v>
      </c>
      <c r="C146" s="53">
        <f>C147</f>
        <v>5388.3</v>
      </c>
      <c r="D146" s="53">
        <f>D147</f>
        <v>5388.3</v>
      </c>
      <c r="E146" s="53">
        <f>E147</f>
        <v>5388.3</v>
      </c>
    </row>
    <row r="147" spans="1:5" s="10" customFormat="1" ht="49.5" customHeight="1" x14ac:dyDescent="0.2">
      <c r="A147" s="17" t="s">
        <v>210</v>
      </c>
      <c r="B147" s="18" t="s">
        <v>209</v>
      </c>
      <c r="C147" s="25">
        <v>5388.3</v>
      </c>
      <c r="D147" s="25">
        <v>5388.3</v>
      </c>
      <c r="E147" s="25">
        <v>5388.3</v>
      </c>
    </row>
    <row r="148" spans="1:5" s="10" customFormat="1" ht="38.25" customHeight="1" x14ac:dyDescent="0.2">
      <c r="A148" s="29" t="s">
        <v>268</v>
      </c>
      <c r="B148" s="18" t="s">
        <v>269</v>
      </c>
      <c r="C148" s="53">
        <f>C149</f>
        <v>1197.4000000000001</v>
      </c>
      <c r="D148" s="53">
        <f>D149</f>
        <v>1326.3</v>
      </c>
      <c r="E148" s="53">
        <f>E149</f>
        <v>1666.5</v>
      </c>
    </row>
    <row r="149" spans="1:5" s="10" customFormat="1" ht="36" customHeight="1" x14ac:dyDescent="0.2">
      <c r="A149" s="29" t="s">
        <v>267</v>
      </c>
      <c r="B149" s="18" t="s">
        <v>266</v>
      </c>
      <c r="C149" s="25">
        <v>1197.4000000000001</v>
      </c>
      <c r="D149" s="25">
        <v>1326.3</v>
      </c>
      <c r="E149" s="25">
        <v>1666.5</v>
      </c>
    </row>
    <row r="150" spans="1:5" s="10" customFormat="1" ht="35.25" customHeight="1" x14ac:dyDescent="0.2">
      <c r="A150" s="29" t="s">
        <v>150</v>
      </c>
      <c r="B150" s="18" t="s">
        <v>156</v>
      </c>
      <c r="C150" s="53">
        <f>C151</f>
        <v>158.6</v>
      </c>
      <c r="D150" s="53">
        <f>D151</f>
        <v>14.4</v>
      </c>
      <c r="E150" s="53">
        <f>E151</f>
        <v>15.6</v>
      </c>
    </row>
    <row r="151" spans="1:5" s="10" customFormat="1" ht="36" customHeight="1" x14ac:dyDescent="0.2">
      <c r="A151" s="29" t="s">
        <v>212</v>
      </c>
      <c r="B151" s="4" t="s">
        <v>211</v>
      </c>
      <c r="C151" s="25">
        <v>158.6</v>
      </c>
      <c r="D151" s="25">
        <v>14.4</v>
      </c>
      <c r="E151" s="25">
        <v>15.6</v>
      </c>
    </row>
    <row r="152" spans="1:5" s="10" customFormat="1" ht="47.25" customHeight="1" x14ac:dyDescent="0.2">
      <c r="A152" s="17" t="s">
        <v>173</v>
      </c>
      <c r="B152" s="4" t="s">
        <v>174</v>
      </c>
      <c r="C152" s="53">
        <f>C153</f>
        <v>1395.6</v>
      </c>
      <c r="D152" s="53">
        <f>D153</f>
        <v>1604.4</v>
      </c>
      <c r="E152" s="53">
        <f>E153</f>
        <v>1624.2</v>
      </c>
    </row>
    <row r="153" spans="1:5" s="10" customFormat="1" ht="48.75" customHeight="1" x14ac:dyDescent="0.2">
      <c r="A153" s="17" t="s">
        <v>214</v>
      </c>
      <c r="B153" s="4" t="s">
        <v>213</v>
      </c>
      <c r="C153" s="25">
        <v>1395.6</v>
      </c>
      <c r="D153" s="25">
        <v>1604.4</v>
      </c>
      <c r="E153" s="25">
        <v>1624.2</v>
      </c>
    </row>
    <row r="154" spans="1:5" s="10" customFormat="1" ht="24" customHeight="1" x14ac:dyDescent="0.2">
      <c r="A154" s="30" t="s">
        <v>151</v>
      </c>
      <c r="B154" s="50" t="s">
        <v>157</v>
      </c>
      <c r="C154" s="55">
        <f>C155</f>
        <v>1364.1</v>
      </c>
      <c r="D154" s="55">
        <f>D155</f>
        <v>1364.1</v>
      </c>
      <c r="E154" s="55">
        <f>E155</f>
        <v>1364.1</v>
      </c>
    </row>
    <row r="155" spans="1:5" s="10" customFormat="1" ht="24" customHeight="1" x14ac:dyDescent="0.2">
      <c r="A155" s="30" t="s">
        <v>216</v>
      </c>
      <c r="B155" s="69" t="s">
        <v>215</v>
      </c>
      <c r="C155" s="25">
        <v>1364.1</v>
      </c>
      <c r="D155" s="25">
        <v>1364.1</v>
      </c>
      <c r="E155" s="25">
        <v>1364.1</v>
      </c>
    </row>
    <row r="156" spans="1:5" s="10" customFormat="1" ht="12.75" customHeight="1" x14ac:dyDescent="0.2">
      <c r="A156" s="21" t="s">
        <v>148</v>
      </c>
      <c r="B156" s="18" t="s">
        <v>158</v>
      </c>
      <c r="C156" s="53">
        <f>C157</f>
        <v>354623.6</v>
      </c>
      <c r="D156" s="53">
        <f>D157</f>
        <v>354632.7</v>
      </c>
      <c r="E156" s="53">
        <f>E157</f>
        <v>355502.2</v>
      </c>
    </row>
    <row r="157" spans="1:5" s="10" customFormat="1" ht="12.75" customHeight="1" x14ac:dyDescent="0.2">
      <c r="A157" s="21" t="s">
        <v>218</v>
      </c>
      <c r="B157" s="18" t="s">
        <v>217</v>
      </c>
      <c r="C157" s="53">
        <f>SUM(C159:C165)</f>
        <v>354623.6</v>
      </c>
      <c r="D157" s="53">
        <f>SUM(D159:D165)</f>
        <v>354632.7</v>
      </c>
      <c r="E157" s="53">
        <f>SUM(E159:E165)</f>
        <v>355502.2</v>
      </c>
    </row>
    <row r="158" spans="1:5" s="10" customFormat="1" ht="12" x14ac:dyDescent="0.2">
      <c r="A158" s="30"/>
      <c r="B158" s="18" t="s">
        <v>132</v>
      </c>
      <c r="C158" s="23"/>
      <c r="D158" s="23"/>
      <c r="E158" s="23"/>
    </row>
    <row r="159" spans="1:5" s="10" customFormat="1" ht="37.5" customHeight="1" x14ac:dyDescent="0.2">
      <c r="A159" s="21"/>
      <c r="B159" s="20" t="s">
        <v>152</v>
      </c>
      <c r="C159" s="25">
        <v>673.8</v>
      </c>
      <c r="D159" s="25">
        <v>677.8</v>
      </c>
      <c r="E159" s="25">
        <v>682</v>
      </c>
    </row>
    <row r="160" spans="1:5" s="10" customFormat="1" ht="54" customHeight="1" x14ac:dyDescent="0.2">
      <c r="A160" s="21"/>
      <c r="B160" s="20" t="s">
        <v>265</v>
      </c>
      <c r="C160" s="25">
        <v>2260.6999999999998</v>
      </c>
      <c r="D160" s="25">
        <v>0</v>
      </c>
      <c r="E160" s="25">
        <v>0</v>
      </c>
    </row>
    <row r="161" spans="1:5" s="10" customFormat="1" ht="36" customHeight="1" x14ac:dyDescent="0.2">
      <c r="A161" s="21"/>
      <c r="B161" s="20" t="s">
        <v>153</v>
      </c>
      <c r="C161" s="25">
        <v>27429.3</v>
      </c>
      <c r="D161" s="25">
        <v>28526.5</v>
      </c>
      <c r="E161" s="25">
        <v>29667.599999999999</v>
      </c>
    </row>
    <row r="162" spans="1:5" s="10" customFormat="1" ht="74.25" customHeight="1" x14ac:dyDescent="0.2">
      <c r="A162" s="21"/>
      <c r="B162" s="20" t="s">
        <v>264</v>
      </c>
      <c r="C162" s="25">
        <v>227024.7</v>
      </c>
      <c r="D162" s="25">
        <v>227878.7</v>
      </c>
      <c r="E162" s="25">
        <v>228569.9</v>
      </c>
    </row>
    <row r="163" spans="1:5" s="10" customFormat="1" ht="48.75" customHeight="1" x14ac:dyDescent="0.2">
      <c r="A163" s="21"/>
      <c r="B163" s="20" t="s">
        <v>154</v>
      </c>
      <c r="C163" s="25">
        <v>327.60000000000002</v>
      </c>
      <c r="D163" s="25">
        <v>329.2</v>
      </c>
      <c r="E163" s="25">
        <v>330.9</v>
      </c>
    </row>
    <row r="164" spans="1:5" s="10" customFormat="1" ht="48" customHeight="1" x14ac:dyDescent="0.2">
      <c r="A164" s="21"/>
      <c r="B164" s="20" t="s">
        <v>251</v>
      </c>
      <c r="C164" s="25">
        <v>95683.5</v>
      </c>
      <c r="D164" s="25">
        <v>95996.5</v>
      </c>
      <c r="E164" s="25">
        <v>95027.8</v>
      </c>
    </row>
    <row r="165" spans="1:5" s="10" customFormat="1" ht="60" x14ac:dyDescent="0.2">
      <c r="A165" s="21"/>
      <c r="B165" s="20" t="s">
        <v>252</v>
      </c>
      <c r="C165" s="25">
        <v>1224</v>
      </c>
      <c r="D165" s="25">
        <v>1224</v>
      </c>
      <c r="E165" s="25">
        <v>1224</v>
      </c>
    </row>
    <row r="166" spans="1:5" s="10" customFormat="1" ht="12" x14ac:dyDescent="0.2">
      <c r="A166" s="3"/>
      <c r="B166" s="6" t="s">
        <v>3</v>
      </c>
      <c r="C166" s="24">
        <f>C21+C117</f>
        <v>1150105</v>
      </c>
      <c r="D166" s="24">
        <f>D21+D117</f>
        <v>1041175.2999999999</v>
      </c>
      <c r="E166" s="24">
        <f>E21+E117</f>
        <v>1032739.9</v>
      </c>
    </row>
    <row r="167" spans="1:5" x14ac:dyDescent="0.2">
      <c r="E167" s="44"/>
    </row>
  </sheetData>
  <mergeCells count="10">
    <mergeCell ref="B1:C1"/>
    <mergeCell ref="A18:A19"/>
    <mergeCell ref="A13:E13"/>
    <mergeCell ref="A14:E14"/>
    <mergeCell ref="A15:E15"/>
    <mergeCell ref="A16:E16"/>
    <mergeCell ref="C18:E18"/>
    <mergeCell ref="B18:B19"/>
    <mergeCell ref="B3:E3"/>
    <mergeCell ref="B4:E4"/>
  </mergeCells>
  <phoneticPr fontId="0" type="noConversion"/>
  <pageMargins left="1.1811023622047245" right="0.39370078740157483" top="0.78740157480314965" bottom="0.78740157480314965" header="0.39370078740157483" footer="0.39370078740157483"/>
  <pageSetup paperSize="9" scale="83"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User2024</cp:lastModifiedBy>
  <cp:lastPrinted>2025-11-26T08:39:23Z</cp:lastPrinted>
  <dcterms:created xsi:type="dcterms:W3CDTF">1996-10-08T23:32:33Z</dcterms:created>
  <dcterms:modified xsi:type="dcterms:W3CDTF">2025-11-26T08:39:30Z</dcterms:modified>
</cp:coreProperties>
</file>